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45621" iterate="1"/>
</workbook>
</file>

<file path=xl/calcChain.xml><?xml version="1.0" encoding="utf-8"?>
<calcChain xmlns="http://schemas.openxmlformats.org/spreadsheetml/2006/main"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M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M27" i="14" l="1"/>
  <c r="N50" i="14"/>
  <c r="N27" i="14"/>
  <c r="M50" i="14"/>
</calcChain>
</file>

<file path=xl/sharedStrings.xml><?xml version="1.0" encoding="utf-8"?>
<sst xmlns="http://schemas.openxmlformats.org/spreadsheetml/2006/main" count="771" uniqueCount="283">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</sst>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</cellXfs>
  <cellStyles count="11">
    <cellStyle name="Hipervínculo" xfId="6" builtinId="8"/>
    <cellStyle name="Millares" xfId="7" builtinId="3"/>
    <cellStyle name="Millares 17" xfId="3"/>
    <cellStyle name="Millares 2" xfId="8"/>
    <cellStyle name="Normal" xfId="0" builtinId="0"/>
    <cellStyle name="Normal 2" xfId="9"/>
    <cellStyle name="Normal 3" xfId="5"/>
    <cellStyle name="Normal 9" xfId="2"/>
    <cellStyle name="Porcentaje" xfId="1" builtinId="5"/>
    <cellStyle name="Porcentaje 6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72</c:v>
                </c:pt>
                <c:pt idx="1">
                  <c:v>12</c:v>
                </c:pt>
                <c:pt idx="2">
                  <c:v>13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45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25</xdr:col>
      <xdr:colOff>0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3856" y="0"/>
          <a:ext cx="2632982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25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25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25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116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115</xdr:row>
      <xdr:rowOff>13609</xdr:rowOff>
    </xdr:from>
    <xdr:to>
      <xdr:col>13</xdr:col>
      <xdr:colOff>493861</xdr:colOff>
      <xdr:row>121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116</xdr:row>
      <xdr:rowOff>68919</xdr:rowOff>
    </xdr:from>
    <xdr:to>
      <xdr:col>8</xdr:col>
      <xdr:colOff>589872</xdr:colOff>
      <xdr:row>121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 x14ac:dyDescent="0.2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 x14ac:dyDescent="0.2"/>
    <row r="2" spans="2:10" x14ac:dyDescent="0.2"/>
    <row r="3" spans="2:10" x14ac:dyDescent="0.2"/>
    <row r="4" spans="2:10" x14ac:dyDescent="0.2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 x14ac:dyDescent="0.2"/>
    <row r="6" spans="2:10" x14ac:dyDescent="0.2">
      <c r="B6" s="52" t="s">
        <v>113</v>
      </c>
    </row>
    <row r="7" spans="2:10" x14ac:dyDescent="0.2"/>
    <row r="8" spans="2:10" x14ac:dyDescent="0.2"/>
    <row r="9" spans="2:10" x14ac:dyDescent="0.2"/>
    <row r="10" spans="2:10" x14ac:dyDescent="0.2"/>
    <row r="11" spans="2:10" x14ac:dyDescent="0.2"/>
    <row r="12" spans="2:10" x14ac:dyDescent="0.2"/>
    <row r="13" spans="2:10" x14ac:dyDescent="0.2"/>
    <row r="14" spans="2:10" x14ac:dyDescent="0.2">
      <c r="B14" s="4" t="s">
        <v>115</v>
      </c>
    </row>
    <row r="15" spans="2:10" x14ac:dyDescent="0.2"/>
    <row r="16" spans="2:10" x14ac:dyDescent="0.2">
      <c r="C16" s="60" t="s">
        <v>257</v>
      </c>
    </row>
    <row r="17" spans="1:10" x14ac:dyDescent="0.2"/>
    <row r="18" spans="1:10" x14ac:dyDescent="0.2">
      <c r="C18" s="60" t="s">
        <v>119</v>
      </c>
    </row>
    <row r="19" spans="1:10" x14ac:dyDescent="0.2">
      <c r="C19" s="13"/>
    </row>
    <row r="20" spans="1:10" x14ac:dyDescent="0.2">
      <c r="C20" s="60" t="s">
        <v>107</v>
      </c>
    </row>
    <row r="21" spans="1:10" x14ac:dyDescent="0.2">
      <c r="C21" s="13"/>
    </row>
    <row r="22" spans="1:10" x14ac:dyDescent="0.2">
      <c r="C22" s="60" t="s">
        <v>114</v>
      </c>
    </row>
    <row r="23" spans="1:10" x14ac:dyDescent="0.2">
      <c r="C23" s="13"/>
    </row>
    <row r="24" spans="1:10" x14ac:dyDescent="0.2">
      <c r="C24" s="60" t="s">
        <v>228</v>
      </c>
    </row>
    <row r="25" spans="1:10" x14ac:dyDescent="0.2">
      <c r="E25" s="53"/>
    </row>
    <row r="26" spans="1:10" x14ac:dyDescent="0.2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 x14ac:dyDescent="0.2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2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 x14ac:dyDescent="0.2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 x14ac:dyDescent="0.2"/>
    <row r="34" hidden="1" x14ac:dyDescent="0.2"/>
    <row r="35" hidden="1" x14ac:dyDescent="0.2"/>
    <row r="36" hidden="1" x14ac:dyDescent="0.2"/>
    <row r="37" x14ac:dyDescent="0.2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showRowColHeaders="0" zoomScale="70" zoomScaleNormal="70" workbookViewId="0"/>
  </sheetViews>
  <sheetFormatPr baseColWidth="10" defaultColWidth="0" defaultRowHeight="12.75" customHeight="1" zeroHeight="1" x14ac:dyDescent="0.2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24" width="19.28515625" style="4" customWidth="1"/>
    <col min="25" max="25" width="0.7109375" style="4" customWidth="1"/>
    <col min="26" max="16384" width="8.5703125" style="4" hidden="1"/>
  </cols>
  <sheetData>
    <row r="1" spans="2:31" x14ac:dyDescent="0.2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2:31" ht="15.75" x14ac:dyDescent="0.2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Z2" s="44"/>
      <c r="AA2" s="44"/>
      <c r="AB2" s="44"/>
      <c r="AC2" s="44"/>
      <c r="AD2" s="44"/>
      <c r="AE2" s="44"/>
    </row>
    <row r="3" spans="2:31" ht="15" x14ac:dyDescent="0.2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2:31" ht="6.75" customHeight="1" x14ac:dyDescent="0.2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2:31" ht="12.75" customHeight="1" x14ac:dyDescent="0.2"/>
    <row r="6" spans="2:31" ht="45" customHeight="1" thickBot="1" x14ac:dyDescent="0.25">
      <c r="B6" s="6" t="s">
        <v>243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  <c r="X6" s="28" t="s">
        <v>281</v>
      </c>
    </row>
    <row r="7" spans="2:31" ht="13.5" thickTop="1" x14ac:dyDescent="0.2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 x14ac:dyDescent="0.2">
      <c r="B8" s="52" t="s">
        <v>244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31" x14ac:dyDescent="0.2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31" x14ac:dyDescent="0.2">
      <c r="B10" s="4" t="s">
        <v>245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  <c r="V10" s="98">
        <v>106</v>
      </c>
      <c r="W10" s="98">
        <v>106</v>
      </c>
      <c r="X10" s="98">
        <v>106</v>
      </c>
    </row>
    <row r="11" spans="2:31" x14ac:dyDescent="0.2">
      <c r="B11" s="4" t="s">
        <v>246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  <c r="V11" s="98">
        <v>11944</v>
      </c>
      <c r="W11" s="98">
        <v>11944</v>
      </c>
      <c r="X11" s="98">
        <v>11944</v>
      </c>
    </row>
    <row r="12" spans="2:31" x14ac:dyDescent="0.2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  <c r="V12" s="97"/>
      <c r="W12" s="97"/>
      <c r="X12" s="97"/>
    </row>
    <row r="13" spans="2:31" x14ac:dyDescent="0.2">
      <c r="B13" s="4" t="s">
        <v>247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  <c r="V13" s="99">
        <v>0.6388202134429688</v>
      </c>
      <c r="W13" s="99">
        <v>0.61965731883976216</v>
      </c>
      <c r="X13" s="99">
        <v>0.59340165846574888</v>
      </c>
    </row>
    <row r="14" spans="2:31" x14ac:dyDescent="0.2">
      <c r="B14" s="4" t="s">
        <v>248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  <c r="V14" s="100">
        <v>778.96287761605322</v>
      </c>
      <c r="W14" s="100">
        <v>766.24891638912982</v>
      </c>
      <c r="X14" s="100">
        <v>810.86002347905639</v>
      </c>
    </row>
    <row r="15" spans="2:31" x14ac:dyDescent="0.2">
      <c r="B15" s="3" t="s">
        <v>249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  <c r="V15" s="101">
        <v>497.61723174283628</v>
      </c>
      <c r="W15" s="101">
        <v>474.81174909356128</v>
      </c>
      <c r="X15" s="101">
        <v>481.16568271604814</v>
      </c>
    </row>
    <row r="16" spans="2:31" x14ac:dyDescent="0.2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  <c r="V16" s="97"/>
      <c r="W16" s="97"/>
      <c r="X16" s="97"/>
    </row>
    <row r="17" spans="2:24" x14ac:dyDescent="0.2">
      <c r="B17" s="52" t="s">
        <v>254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  <c r="V17" s="97"/>
      <c r="W17" s="97"/>
      <c r="X17" s="97"/>
    </row>
    <row r="18" spans="2:24" x14ac:dyDescent="0.2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  <c r="V18" s="97"/>
      <c r="W18" s="97"/>
      <c r="X18" s="97"/>
    </row>
    <row r="19" spans="2:24" x14ac:dyDescent="0.2">
      <c r="B19" s="4" t="s">
        <v>245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  <c r="V19" s="97">
        <v>71</v>
      </c>
      <c r="W19" s="97">
        <v>71</v>
      </c>
      <c r="X19" s="97">
        <v>72</v>
      </c>
    </row>
    <row r="20" spans="2:24" x14ac:dyDescent="0.2">
      <c r="B20" s="4" t="s">
        <v>246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  <c r="V20" s="98">
        <v>8095</v>
      </c>
      <c r="W20" s="98">
        <v>8095</v>
      </c>
      <c r="X20" s="98">
        <v>8232</v>
      </c>
    </row>
    <row r="21" spans="2:24" x14ac:dyDescent="0.2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  <c r="V21" s="97"/>
      <c r="W21" s="97"/>
      <c r="X21" s="97"/>
    </row>
    <row r="22" spans="2:24" x14ac:dyDescent="0.2">
      <c r="B22" s="4" t="s">
        <v>247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  <c r="V22" s="99">
        <v>0.68207493830170929</v>
      </c>
      <c r="W22" s="99">
        <v>0.66346451018207486</v>
      </c>
      <c r="X22" s="99">
        <v>0.64964888897198858</v>
      </c>
    </row>
    <row r="23" spans="2:24" x14ac:dyDescent="0.2">
      <c r="B23" s="4" t="s">
        <v>248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  <c r="V23" s="100">
        <v>764.06245102767048</v>
      </c>
      <c r="W23" s="100">
        <v>753.38176916868917</v>
      </c>
      <c r="X23" s="100">
        <v>796.44054638338127</v>
      </c>
    </row>
    <row r="24" spans="2:24" x14ac:dyDescent="0.2">
      <c r="B24" s="3" t="s">
        <v>249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  <c r="V24" s="101">
        <v>521.1478491433511</v>
      </c>
      <c r="W24" s="101">
        <v>499.84206646160936</v>
      </c>
      <c r="X24" s="101">
        <v>517.40671609020717</v>
      </c>
    </row>
    <row r="25" spans="2:24" x14ac:dyDescent="0.2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  <c r="V25" s="97"/>
      <c r="W25" s="97"/>
      <c r="X25" s="97"/>
    </row>
    <row r="26" spans="2:24" x14ac:dyDescent="0.2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  <c r="V26" s="97"/>
      <c r="W26" s="97"/>
      <c r="X26" s="97"/>
    </row>
    <row r="27" spans="2:24" x14ac:dyDescent="0.2">
      <c r="B27" s="52" t="s">
        <v>250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  <c r="V27" s="97"/>
      <c r="W27" s="97"/>
      <c r="X27" s="97"/>
    </row>
    <row r="28" spans="2:24" x14ac:dyDescent="0.2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  <c r="V28" s="97"/>
      <c r="W28" s="97"/>
      <c r="X28" s="97"/>
    </row>
    <row r="29" spans="2:24" x14ac:dyDescent="0.2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  <c r="V29" s="98">
        <v>466265.98507515172</v>
      </c>
      <c r="W29" s="98">
        <v>1718311.360949513</v>
      </c>
      <c r="X29" s="98">
        <v>454952.91946115595</v>
      </c>
    </row>
    <row r="30" spans="2:24" x14ac:dyDescent="0.2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  <c r="V30" s="98"/>
      <c r="W30" s="98"/>
      <c r="X30" s="98"/>
    </row>
    <row r="31" spans="2:24" x14ac:dyDescent="0.2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  <c r="V31" s="98">
        <v>95131.606638379861</v>
      </c>
      <c r="W31" s="98">
        <v>320371.45616830885</v>
      </c>
      <c r="X31" s="98">
        <v>74559.55132358479</v>
      </c>
    </row>
    <row r="32" spans="2:24" x14ac:dyDescent="0.2">
      <c r="B32" s="4" t="s">
        <v>251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  <c r="V32" s="102">
        <v>0.20402862246759595</v>
      </c>
      <c r="W32" s="102">
        <v>0.1864455205552947</v>
      </c>
      <c r="X32" s="102">
        <v>0.16388410346260171</v>
      </c>
    </row>
    <row r="33" spans="1:25" x14ac:dyDescent="0.2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  <c r="V33" s="97"/>
      <c r="W33" s="97"/>
      <c r="X33" s="97"/>
    </row>
    <row r="34" spans="1:25" x14ac:dyDescent="0.2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  <c r="V34" s="98">
        <v>155511.44318178363</v>
      </c>
      <c r="W34" s="98">
        <v>581740.89323122939</v>
      </c>
      <c r="X34" s="98">
        <v>148555.77986833832</v>
      </c>
    </row>
    <row r="35" spans="1:25" x14ac:dyDescent="0.2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  <c r="V35" s="102">
        <v>0.33352517266881188</v>
      </c>
      <c r="W35" s="102">
        <v>0.33855383049424065</v>
      </c>
      <c r="X35" s="102">
        <v>0.32653000676264937</v>
      </c>
    </row>
    <row r="36" spans="1:25" x14ac:dyDescent="0.2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  <c r="V36" s="97"/>
      <c r="W36" s="97"/>
      <c r="X36" s="97"/>
    </row>
    <row r="37" spans="1:25" x14ac:dyDescent="0.2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</row>
    <row r="38" spans="1:25" x14ac:dyDescent="0.2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  <c r="V38" s="102">
        <v>0.3271991412043509</v>
      </c>
      <c r="W38" s="102">
        <v>0.33322113947317988</v>
      </c>
      <c r="X38" s="102">
        <v>0.31840347695402449</v>
      </c>
    </row>
    <row r="39" spans="1:25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  <c r="V39" s="97"/>
      <c r="W39" s="97"/>
      <c r="X39" s="97"/>
    </row>
    <row r="40" spans="1:25" x14ac:dyDescent="0.2">
      <c r="B40" s="4" t="s">
        <v>252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  <c r="V40" s="98">
        <v>39888.97579138774</v>
      </c>
      <c r="W40" s="98">
        <v>208749.59661913209</v>
      </c>
      <c r="X40" s="98">
        <v>47213.056106192482</v>
      </c>
    </row>
    <row r="41" spans="1:25" s="83" customFormat="1" x14ac:dyDescent="0.2">
      <c r="B41" s="83" t="s">
        <v>253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  <c r="V41" s="102">
        <v>8.5549830071688635E-2</v>
      </c>
      <c r="W41" s="102">
        <v>0.12148531480568237</v>
      </c>
      <c r="X41" s="102">
        <v>0.10377569653165739</v>
      </c>
    </row>
    <row r="42" spans="1:25" s="83" customFormat="1" x14ac:dyDescent="0.2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spans="1:25" s="83" customFormat="1" x14ac:dyDescent="0.2">
      <c r="B43" s="4" t="s">
        <v>255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</row>
    <row r="44" spans="1:25" s="83" customFormat="1" x14ac:dyDescent="0.2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  <c r="V44" s="98"/>
      <c r="W44" s="98"/>
      <c r="X44" s="98"/>
    </row>
    <row r="45" spans="1:25" s="83" customFormat="1" x14ac:dyDescent="0.2">
      <c r="B45" s="3" t="s">
        <v>258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5.880797182601194E-2</v>
      </c>
      <c r="O45" s="95">
        <v>0.1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  <c r="V45" s="103">
        <v>7.6951415091215614E-2</v>
      </c>
      <c r="W45" s="103">
        <v>0.46130875451270204</v>
      </c>
      <c r="X45" s="103">
        <v>0.106530615598505</v>
      </c>
    </row>
    <row r="46" spans="1:25" s="83" customFormat="1" x14ac:dyDescent="0.2">
      <c r="B46" s="84"/>
      <c r="E46" s="84"/>
    </row>
    <row r="47" spans="1:25" x14ac:dyDescent="0.2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 x14ac:dyDescent="0.2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  <row r="51" spans="1:25" x14ac:dyDescent="0.2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25" x14ac:dyDescent="0.2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25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showRowColHeaders="0" zoomScale="85" zoomScaleNormal="85" workbookViewId="0"/>
  </sheetViews>
  <sheetFormatPr baseColWidth="10" defaultColWidth="0" defaultRowHeight="12.75" zeroHeight="1" x14ac:dyDescent="0.2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24" width="19.28515625" style="4" customWidth="1"/>
    <col min="25" max="25" width="0.7109375" style="4" customWidth="1"/>
    <col min="26" max="33" width="0" style="4" hidden="1" customWidth="1"/>
    <col min="34" max="35" width="12.85546875" style="4" hidden="1" customWidth="1"/>
    <col min="36" max="16384" width="12.85546875" style="4" hidden="1"/>
  </cols>
  <sheetData>
    <row r="1" spans="2:31" x14ac:dyDescent="0.2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2:31" ht="15.75" x14ac:dyDescent="0.2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Z2" s="44"/>
      <c r="AA2" s="44"/>
      <c r="AB2" s="44"/>
      <c r="AC2" s="44"/>
      <c r="AD2" s="44"/>
      <c r="AE2" s="44"/>
    </row>
    <row r="3" spans="2:31" ht="15" x14ac:dyDescent="0.2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2:31" ht="6.75" customHeight="1" x14ac:dyDescent="0.2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2:31" x14ac:dyDescent="0.2"/>
    <row r="6" spans="2:31" ht="45" customHeight="1" thickBot="1" x14ac:dyDescent="0.25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264</v>
      </c>
      <c r="T6" s="104" t="s">
        <v>267</v>
      </c>
      <c r="U6" s="104" t="s">
        <v>271</v>
      </c>
      <c r="V6" s="104" t="s">
        <v>272</v>
      </c>
      <c r="W6" s="28">
        <v>2015</v>
      </c>
      <c r="X6" s="28" t="s">
        <v>281</v>
      </c>
    </row>
    <row r="7" spans="2:31" ht="13.5" thickTop="1" x14ac:dyDescent="0.2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 x14ac:dyDescent="0.2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31" x14ac:dyDescent="0.2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  <c r="V9" s="105">
        <v>448729.82343300985</v>
      </c>
      <c r="W9" s="105">
        <v>1641182.66184482</v>
      </c>
      <c r="X9" s="105">
        <v>434184.03053097898</v>
      </c>
    </row>
    <row r="10" spans="2:31" x14ac:dyDescent="0.2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  <c r="V10" s="106">
        <v>17536.16164214188</v>
      </c>
      <c r="W10" s="106">
        <v>77127.699104692932</v>
      </c>
      <c r="X10" s="106">
        <v>20768.88893017696</v>
      </c>
    </row>
    <row r="11" spans="2:31" x14ac:dyDescent="0.2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  <c r="V11" s="107">
        <v>466265.98507515172</v>
      </c>
      <c r="W11" s="107">
        <v>1718311.360949513</v>
      </c>
      <c r="X11" s="107">
        <v>454952.91946115595</v>
      </c>
    </row>
    <row r="12" spans="2:31" x14ac:dyDescent="0.2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  <c r="V12" s="105"/>
      <c r="W12" s="105"/>
      <c r="X12" s="105"/>
    </row>
    <row r="13" spans="2:31" x14ac:dyDescent="0.2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  <c r="V13" s="105"/>
      <c r="W13" s="105"/>
      <c r="X13" s="105"/>
    </row>
    <row r="14" spans="2:31" x14ac:dyDescent="0.2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  <c r="V14" s="105">
        <v>214246.65423198414</v>
      </c>
      <c r="W14" s="105">
        <v>846631.18791373062</v>
      </c>
      <c r="X14" s="105">
        <v>234521.16991688157</v>
      </c>
    </row>
    <row r="15" spans="2:31" x14ac:dyDescent="0.2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V15" s="105">
        <v>94013.487171383982</v>
      </c>
      <c r="W15" s="105">
        <v>286104.46299455297</v>
      </c>
      <c r="X15" s="105">
        <v>71870.719675936009</v>
      </c>
      <c r="Z15" s="18"/>
      <c r="AA15" s="18"/>
    </row>
    <row r="16" spans="2:31" x14ac:dyDescent="0.2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  <c r="V16" s="106">
        <v>57429.223251010451</v>
      </c>
      <c r="W16" s="106">
        <v>252208.21349699842</v>
      </c>
      <c r="X16" s="106">
        <v>70299.04008323155</v>
      </c>
    </row>
    <row r="17" spans="2:33" x14ac:dyDescent="0.2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V17" s="107">
        <v>365689.36465437856</v>
      </c>
      <c r="W17" s="107">
        <v>1384942.8644052821</v>
      </c>
      <c r="X17" s="107">
        <v>376690.92967604916</v>
      </c>
      <c r="Z17" s="18"/>
      <c r="AA17" s="18"/>
      <c r="AB17" s="20"/>
    </row>
    <row r="18" spans="2:33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  <c r="V18" s="105"/>
      <c r="W18" s="105"/>
      <c r="X18" s="105"/>
    </row>
    <row r="19" spans="2:33" x14ac:dyDescent="0.2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  <c r="V19" s="105">
        <v>2949.6132923932996</v>
      </c>
      <c r="W19" s="105">
        <v>9163.2235659221005</v>
      </c>
      <c r="X19" s="105">
        <v>3697.1884615220001</v>
      </c>
    </row>
    <row r="20" spans="2:33" x14ac:dyDescent="0.2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  <c r="V20" s="108">
        <v>2494.4004900000004</v>
      </c>
      <c r="W20" s="108">
        <v>3833.8168100000003</v>
      </c>
      <c r="X20" s="108">
        <v>5.25</v>
      </c>
    </row>
    <row r="21" spans="2:33" x14ac:dyDescent="0.2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  <c r="V21" s="107">
        <v>5444.0137823933001</v>
      </c>
      <c r="W21" s="107">
        <v>12997.040375922101</v>
      </c>
      <c r="X21" s="107">
        <v>3702.4384615220001</v>
      </c>
    </row>
    <row r="22" spans="2:33" x14ac:dyDescent="0.2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V22" s="109"/>
      <c r="W22" s="109"/>
      <c r="X22" s="109"/>
      <c r="AC22" s="18"/>
      <c r="AD22" s="18"/>
      <c r="AF22" s="18"/>
      <c r="AG22" s="18"/>
    </row>
    <row r="23" spans="2:33" x14ac:dyDescent="0.2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V23" s="107">
        <v>95131.606638379861</v>
      </c>
      <c r="W23" s="107">
        <v>320371.45616830885</v>
      </c>
      <c r="X23" s="107">
        <v>74559.55132358479</v>
      </c>
      <c r="AC23" s="18"/>
      <c r="AD23" s="18"/>
      <c r="AF23" s="18"/>
      <c r="AG23" s="18"/>
    </row>
    <row r="24" spans="2:33" x14ac:dyDescent="0.2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V24" s="110">
        <v>0.20402862246759595</v>
      </c>
      <c r="W24" s="110">
        <v>0.1864455205552947</v>
      </c>
      <c r="X24" s="110">
        <v>0.16388410346260171</v>
      </c>
      <c r="Z24" s="20"/>
    </row>
    <row r="25" spans="2:33" x14ac:dyDescent="0.2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  <c r="V25" s="105"/>
      <c r="W25" s="105"/>
      <c r="X25" s="105"/>
    </row>
    <row r="26" spans="2:33" x14ac:dyDescent="0.2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  <c r="V26" s="109">
        <v>155511.44318178363</v>
      </c>
      <c r="W26" s="109">
        <v>581740.89323122939</v>
      </c>
      <c r="X26" s="109">
        <v>148555.77986833832</v>
      </c>
    </row>
    <row r="27" spans="2:33" x14ac:dyDescent="0.2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V27" s="110">
        <v>0.33352517266881188</v>
      </c>
      <c r="W27" s="110">
        <v>0.33855383049424065</v>
      </c>
      <c r="X27" s="110">
        <v>0.32653000676264937</v>
      </c>
      <c r="Z27" s="20"/>
    </row>
    <row r="28" spans="2:33" x14ac:dyDescent="0.2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  <c r="V28" s="105"/>
      <c r="W28" s="105"/>
      <c r="X28" s="105"/>
    </row>
    <row r="29" spans="2:33" x14ac:dyDescent="0.2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  <c r="V29" s="109">
        <v>152561.82988939033</v>
      </c>
      <c r="W29" s="109">
        <v>572577.66966530727</v>
      </c>
      <c r="X29" s="109">
        <v>144858.59140681633</v>
      </c>
    </row>
    <row r="30" spans="2:33" x14ac:dyDescent="0.2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V30" s="110">
        <v>0.3271991412043509</v>
      </c>
      <c r="W30" s="110">
        <v>0.33322113947317988</v>
      </c>
      <c r="X30" s="110">
        <v>0.31840347695402449</v>
      </c>
      <c r="Z30" s="20"/>
    </row>
    <row r="31" spans="2:33" x14ac:dyDescent="0.2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  <c r="V31" s="105"/>
      <c r="W31" s="105"/>
      <c r="X31" s="105"/>
    </row>
    <row r="32" spans="2:33" x14ac:dyDescent="0.2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  <c r="V32" s="111">
        <v>-14156.156282374799</v>
      </c>
      <c r="W32" s="111">
        <v>-71995.217930838204</v>
      </c>
      <c r="X32" s="111">
        <v>-19074.6306158632</v>
      </c>
    </row>
    <row r="33" spans="2:34" x14ac:dyDescent="0.2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V33" s="111">
        <v>41783.411971421716</v>
      </c>
      <c r="W33" s="111">
        <v>127562.67863081142</v>
      </c>
      <c r="X33" s="111">
        <v>33189.726960985798</v>
      </c>
      <c r="AA33" s="26"/>
      <c r="AB33" s="26"/>
      <c r="AC33" s="18"/>
      <c r="AD33" s="26"/>
      <c r="AE33" s="26"/>
      <c r="AF33" s="18"/>
    </row>
    <row r="34" spans="2:34" x14ac:dyDescent="0.2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V34" s="111">
        <v>3.7220269953832031E-4</v>
      </c>
      <c r="W34" s="111">
        <v>3.8019999954849482E-4</v>
      </c>
      <c r="X34" s="111">
        <v>-4.5250760251656176E-4</v>
      </c>
      <c r="AH34" s="94"/>
    </row>
    <row r="35" spans="2:34" x14ac:dyDescent="0.2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  <c r="V35" s="111">
        <v>-2382.5276297236996</v>
      </c>
      <c r="W35" s="111">
        <v>-8532.4142364826002</v>
      </c>
      <c r="X35" s="111">
        <v>-85.103679533395905</v>
      </c>
    </row>
    <row r="36" spans="2:34" x14ac:dyDescent="0.2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</row>
    <row r="37" spans="2:34" x14ac:dyDescent="0.2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  <c r="V37" s="109">
        <v>25243.728431525917</v>
      </c>
      <c r="W37" s="109">
        <v>47036.046843690623</v>
      </c>
      <c r="X37" s="109">
        <v>14029.992213081599</v>
      </c>
    </row>
    <row r="38" spans="2:34" x14ac:dyDescent="0.2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  <c r="V38" s="105"/>
      <c r="W38" s="105"/>
      <c r="X38" s="105"/>
    </row>
    <row r="39" spans="2:34" x14ac:dyDescent="0.2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  <c r="V39" s="105">
        <v>69887.878206853944</v>
      </c>
      <c r="W39" s="105">
        <v>273335.40932461823</v>
      </c>
      <c r="X39" s="105">
        <v>60529.559110503193</v>
      </c>
    </row>
    <row r="40" spans="2:34" x14ac:dyDescent="0.2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  <c r="V40" s="105"/>
      <c r="W40" s="105"/>
      <c r="X40" s="105"/>
    </row>
    <row r="41" spans="2:34" x14ac:dyDescent="0.2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  <c r="V41" s="105">
        <v>29998.902415466204</v>
      </c>
      <c r="W41" s="105">
        <v>64584.812705486132</v>
      </c>
      <c r="X41" s="105">
        <v>13316.503004310714</v>
      </c>
    </row>
    <row r="42" spans="2:34" x14ac:dyDescent="0.2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  <c r="V42" s="105"/>
      <c r="W42" s="105"/>
      <c r="X42" s="105"/>
    </row>
    <row r="43" spans="2:34" x14ac:dyDescent="0.2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V43" s="109">
        <v>39888.97579138774</v>
      </c>
      <c r="W43" s="109">
        <v>208749.59661913209</v>
      </c>
      <c r="X43" s="109">
        <v>47213.056106192482</v>
      </c>
      <c r="Z43" s="18"/>
      <c r="AA43" s="18"/>
      <c r="AC43" s="18"/>
      <c r="AD43" s="18"/>
    </row>
    <row r="44" spans="2:34" x14ac:dyDescent="0.2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  <c r="V44" s="112"/>
      <c r="W44" s="112"/>
      <c r="X44" s="112"/>
    </row>
    <row r="45" spans="2:34" x14ac:dyDescent="0.2">
      <c r="B45" s="8" t="s">
        <v>255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  <c r="V45" s="105">
        <v>29611.485664186537</v>
      </c>
      <c r="W45" s="105">
        <v>177515.09254020182</v>
      </c>
      <c r="X45" s="105">
        <v>40993.785401513727</v>
      </c>
    </row>
    <row r="46" spans="2:34" x14ac:dyDescent="0.2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12"/>
      <c r="T46" s="112"/>
      <c r="U46" s="112"/>
      <c r="V46" s="112"/>
      <c r="W46" s="112"/>
      <c r="X46" s="112"/>
    </row>
    <row r="47" spans="2:34" x14ac:dyDescent="0.2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  <c r="V47" s="113">
        <v>7.6951415091215614E-2</v>
      </c>
      <c r="W47" s="113">
        <v>0.46130875451270204</v>
      </c>
      <c r="X47" s="113">
        <v>0.106530615598505</v>
      </c>
    </row>
    <row r="48" spans="2:34" x14ac:dyDescent="0.2"/>
    <row r="49" spans="1:25" x14ac:dyDescent="0.2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x14ac:dyDescent="0.2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  <row r="51" spans="1:25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25" x14ac:dyDescent="0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25" x14ac:dyDescent="0.2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</row>
    <row r="54" spans="1:25" x14ac:dyDescent="0.2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</row>
    <row r="55" spans="1:25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showGridLines="0" showRowColHeaders="0" zoomScale="70" zoomScaleNormal="70" workbookViewId="0"/>
  </sheetViews>
  <sheetFormatPr baseColWidth="10" defaultColWidth="0" defaultRowHeight="14.25" zeroHeight="1" x14ac:dyDescent="0.2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24" width="16.85546875" style="31" customWidth="1"/>
    <col min="25" max="25" width="1.140625" style="31" customWidth="1"/>
    <col min="26" max="26" width="33" style="31" hidden="1" customWidth="1"/>
    <col min="27" max="37" width="12.85546875" style="31" hidden="1" customWidth="1"/>
    <col min="38" max="16384" width="12.85546875" style="31" hidden="1"/>
  </cols>
  <sheetData>
    <row r="1" spans="2:33" x14ac:dyDescent="0.2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2:33" x14ac:dyDescent="0.2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Z2" s="30"/>
      <c r="AA2" s="30"/>
      <c r="AB2" s="30"/>
      <c r="AC2" s="30"/>
      <c r="AD2" s="30"/>
      <c r="AE2" s="30"/>
      <c r="AF2" s="30"/>
      <c r="AG2" s="30"/>
    </row>
    <row r="3" spans="2:33" x14ac:dyDescent="0.2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2:33" ht="3.75" customHeight="1" x14ac:dyDescent="0.2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2:33" x14ac:dyDescent="0.2"/>
    <row r="6" spans="2:33" ht="42" customHeight="1" thickBot="1" x14ac:dyDescent="0.25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  <c r="X6" s="28" t="s">
        <v>281</v>
      </c>
    </row>
    <row r="7" spans="2:33" ht="15" thickTop="1" x14ac:dyDescent="0.2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3" x14ac:dyDescent="0.2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</row>
    <row r="9" spans="2:33" x14ac:dyDescent="0.2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</row>
    <row r="10" spans="2:33" x14ac:dyDescent="0.2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</row>
    <row r="11" spans="2:33" x14ac:dyDescent="0.2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</row>
    <row r="12" spans="2:33" x14ac:dyDescent="0.2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</row>
    <row r="13" spans="2:33" x14ac:dyDescent="0.2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</row>
    <row r="14" spans="2:33" x14ac:dyDescent="0.2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3" x14ac:dyDescent="0.2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2:33" x14ac:dyDescent="0.2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</row>
    <row r="17" spans="2:24" x14ac:dyDescent="0.2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</row>
    <row r="18" spans="2:24" x14ac:dyDescent="0.2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</row>
    <row r="19" spans="2:24" x14ac:dyDescent="0.2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</row>
    <row r="20" spans="2:24" x14ac:dyDescent="0.2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</row>
    <row r="21" spans="2:24" x14ac:dyDescent="0.2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</row>
    <row r="22" spans="2:24" x14ac:dyDescent="0.2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x14ac:dyDescent="0.2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x14ac:dyDescent="0.2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ht="15.75" customHeight="1" x14ac:dyDescent="0.2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</row>
    <row r="26" spans="2:24" x14ac:dyDescent="0.2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</row>
    <row r="27" spans="2:24" x14ac:dyDescent="0.2">
      <c r="B27" s="36" t="s">
        <v>270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</row>
    <row r="28" spans="2:24" x14ac:dyDescent="0.2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</row>
    <row r="29" spans="2:24" x14ac:dyDescent="0.2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</row>
    <row r="30" spans="2:24" x14ac:dyDescent="0.2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</row>
    <row r="31" spans="2:24" x14ac:dyDescent="0.2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</row>
    <row r="32" spans="2:24" x14ac:dyDescent="0.2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2:24" x14ac:dyDescent="0.2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</row>
    <row r="34" spans="2:24" x14ac:dyDescent="0.2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</row>
    <row r="35" spans="2:24" x14ac:dyDescent="0.2">
      <c r="B35" s="118" t="s">
        <v>280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</row>
    <row r="36" spans="2:24" x14ac:dyDescent="0.2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</row>
    <row r="37" spans="2:24" x14ac:dyDescent="0.2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</row>
    <row r="38" spans="2:24" x14ac:dyDescent="0.2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</row>
    <row r="39" spans="2:24" x14ac:dyDescent="0.2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</row>
    <row r="40" spans="2:24" x14ac:dyDescent="0.2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</row>
    <row r="41" spans="2:24" x14ac:dyDescent="0.2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2:24" x14ac:dyDescent="0.2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2:24" x14ac:dyDescent="0.2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2:24" x14ac:dyDescent="0.2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</row>
    <row r="45" spans="2:24" x14ac:dyDescent="0.2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</row>
    <row r="46" spans="2:24" x14ac:dyDescent="0.2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</row>
    <row r="47" spans="2:24" x14ac:dyDescent="0.2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</row>
    <row r="48" spans="2:24" x14ac:dyDescent="0.2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</row>
    <row r="49" spans="1:35" x14ac:dyDescent="0.2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35" x14ac:dyDescent="0.2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</row>
    <row r="51" spans="1:35" x14ac:dyDescent="0.2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35" x14ac:dyDescent="0.2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</row>
    <row r="53" spans="1:35" x14ac:dyDescent="0.2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</row>
    <row r="54" spans="1:35" x14ac:dyDescent="0.2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</row>
    <row r="55" spans="1:35" x14ac:dyDescent="0.2"/>
    <row r="56" spans="1:35" x14ac:dyDescent="0.2"/>
    <row r="57" spans="1:35" x14ac:dyDescent="0.2">
      <c r="A57" s="54"/>
      <c r="B57" s="54"/>
      <c r="C57" s="54"/>
      <c r="D57" s="54"/>
      <c r="E57" s="54"/>
      <c r="F57" s="54"/>
      <c r="G57" s="5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35" x14ac:dyDescent="0.2">
      <c r="A58" s="54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4"/>
      <c r="AB58" s="4"/>
      <c r="AC58" s="54"/>
      <c r="AD58" s="54"/>
      <c r="AE58" s="54"/>
      <c r="AF58" s="54"/>
      <c r="AG58" s="54"/>
      <c r="AH58" s="54"/>
      <c r="AI58" s="54"/>
    </row>
    <row r="59" spans="1:35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4"/>
      <c r="AB59" s="4"/>
      <c r="AC59" s="54"/>
      <c r="AD59" s="54"/>
      <c r="AE59" s="54"/>
      <c r="AF59" s="54"/>
      <c r="AG59" s="54"/>
      <c r="AH59" s="54"/>
      <c r="AI59" s="54"/>
    </row>
    <row r="60" spans="1:35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4"/>
      <c r="AB60" s="4"/>
      <c r="AC60" s="54"/>
      <c r="AD60" s="54"/>
      <c r="AE60" s="54"/>
      <c r="AF60" s="54"/>
      <c r="AG60" s="54"/>
      <c r="AH60" s="54"/>
      <c r="AI60" s="54"/>
    </row>
    <row r="61" spans="1:35" x14ac:dyDescent="0.2">
      <c r="A61" s="54"/>
      <c r="B61" s="54"/>
      <c r="C61" s="54"/>
      <c r="D61" s="54"/>
      <c r="E61" s="54"/>
      <c r="F61" s="54"/>
      <c r="G61" s="57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4"/>
      <c r="AB61" s="4"/>
      <c r="AC61" s="54"/>
      <c r="AD61" s="54"/>
      <c r="AE61" s="54"/>
      <c r="AF61" s="54"/>
      <c r="AG61" s="54"/>
      <c r="AH61" s="54"/>
      <c r="AI61" s="54"/>
    </row>
    <row r="62" spans="1:35" x14ac:dyDescent="0.2">
      <c r="A62" s="54"/>
      <c r="B62" s="54"/>
      <c r="C62" s="54"/>
      <c r="D62" s="54"/>
      <c r="E62" s="54"/>
      <c r="F62" s="54"/>
      <c r="G62" s="5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4"/>
      <c r="AB62" s="4"/>
      <c r="AC62" s="54"/>
      <c r="AD62" s="54"/>
      <c r="AE62" s="54"/>
      <c r="AF62" s="54"/>
      <c r="AG62" s="54"/>
      <c r="AH62" s="54"/>
      <c r="AI62" s="54"/>
    </row>
    <row r="63" spans="1:35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4"/>
      <c r="AB63" s="4"/>
      <c r="AC63" s="54"/>
      <c r="AD63" s="54"/>
      <c r="AE63" s="54"/>
      <c r="AF63" s="54"/>
      <c r="AG63" s="54"/>
      <c r="AH63" s="54"/>
      <c r="AI63" s="54"/>
    </row>
    <row r="64" spans="1:35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AA64" s="4"/>
      <c r="AB64" s="4"/>
      <c r="AC64" s="54"/>
      <c r="AD64" s="54"/>
      <c r="AE64" s="54"/>
      <c r="AF64" s="54"/>
      <c r="AG64" s="54"/>
      <c r="AH64" s="54"/>
      <c r="AI64" s="54"/>
    </row>
    <row r="65" hidden="1" x14ac:dyDescent="0.2"/>
    <row r="66" hidden="1" x14ac:dyDescent="0.2"/>
    <row r="67" hidden="1" x14ac:dyDescent="0.2"/>
    <row r="68" hidden="1" x14ac:dyDescent="0.2"/>
    <row r="69" hidden="1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showGridLines="0" showRowColHeaders="0" zoomScale="70" zoomScaleNormal="70" workbookViewId="0"/>
  </sheetViews>
  <sheetFormatPr baseColWidth="10" defaultColWidth="0" defaultRowHeight="14.25" zeroHeight="1" x14ac:dyDescent="0.2"/>
  <cols>
    <col min="1" max="1" width="3.42578125" style="31" customWidth="1"/>
    <col min="2" max="2" width="68.28515625" style="31" customWidth="1"/>
    <col min="3" max="6" width="13.28515625" style="31" customWidth="1"/>
    <col min="7" max="24" width="13" style="31" customWidth="1"/>
    <col min="25" max="25" width="0.85546875" style="31" customWidth="1"/>
    <col min="26" max="27" width="0" style="31" hidden="1" customWidth="1"/>
    <col min="28" max="16384" width="12.85546875" style="31" hidden="1"/>
  </cols>
  <sheetData>
    <row r="1" spans="2:24" x14ac:dyDescent="0.2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2:24" x14ac:dyDescent="0.2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2:24" x14ac:dyDescent="0.2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2:24" ht="8.25" customHeight="1" x14ac:dyDescent="0.2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2:24" x14ac:dyDescent="0.2">
      <c r="B5" s="45"/>
    </row>
    <row r="6" spans="2:24" ht="36" customHeight="1" thickBot="1" x14ac:dyDescent="0.25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  <c r="X6" s="28" t="s">
        <v>281</v>
      </c>
    </row>
    <row r="7" spans="2:24" ht="15" thickTop="1" x14ac:dyDescent="0.2">
      <c r="B7" s="1"/>
      <c r="C7" s="2"/>
      <c r="D7" s="2"/>
      <c r="E7" s="2"/>
      <c r="F7" s="2"/>
      <c r="G7" s="2"/>
      <c r="H7" s="2"/>
      <c r="Q7" s="85"/>
    </row>
    <row r="8" spans="2:24" x14ac:dyDescent="0.2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</row>
    <row r="9" spans="2:24" x14ac:dyDescent="0.2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2:24" x14ac:dyDescent="0.2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</row>
    <row r="11" spans="2:24" x14ac:dyDescent="0.2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</row>
    <row r="12" spans="2:24" x14ac:dyDescent="0.2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</row>
    <row r="13" spans="2:24" x14ac:dyDescent="0.2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</row>
    <row r="14" spans="2:24" x14ac:dyDescent="0.2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</row>
    <row r="15" spans="2:24" x14ac:dyDescent="0.2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</row>
    <row r="16" spans="2:24" x14ac:dyDescent="0.2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</row>
    <row r="17" spans="2:24" x14ac:dyDescent="0.2">
      <c r="B17" s="46" t="s">
        <v>279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</row>
    <row r="18" spans="2:24" x14ac:dyDescent="0.2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</row>
    <row r="19" spans="2:24" x14ac:dyDescent="0.2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</row>
    <row r="20" spans="2:24" x14ac:dyDescent="0.2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2:24" x14ac:dyDescent="0.2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</row>
    <row r="22" spans="2:24" x14ac:dyDescent="0.2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</row>
    <row r="23" spans="2:24" x14ac:dyDescent="0.2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</row>
    <row r="24" spans="2:24" x14ac:dyDescent="0.2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</row>
    <row r="25" spans="2:24" x14ac:dyDescent="0.2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</row>
    <row r="26" spans="2:24" x14ac:dyDescent="0.2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</row>
    <row r="27" spans="2:24" x14ac:dyDescent="0.2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</row>
    <row r="28" spans="2:24" ht="15.75" customHeight="1" x14ac:dyDescent="0.2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</row>
    <row r="29" spans="2:24" x14ac:dyDescent="0.2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2:24" x14ac:dyDescent="0.2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2:24" ht="25.5" x14ac:dyDescent="0.2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</row>
    <row r="32" spans="2:24" x14ac:dyDescent="0.2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</row>
    <row r="33" spans="2:24" x14ac:dyDescent="0.2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</row>
    <row r="34" spans="2:24" x14ac:dyDescent="0.2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</row>
    <row r="35" spans="2:24" x14ac:dyDescent="0.2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</row>
    <row r="36" spans="2:24" x14ac:dyDescent="0.2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</row>
    <row r="37" spans="2:24" x14ac:dyDescent="0.2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2:24" x14ac:dyDescent="0.2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2:24" ht="12.75" customHeight="1" x14ac:dyDescent="0.2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</row>
    <row r="40" spans="2:24" x14ac:dyDescent="0.2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</row>
    <row r="41" spans="2:24" x14ac:dyDescent="0.2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</row>
    <row r="42" spans="2:24" x14ac:dyDescent="0.2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</row>
    <row r="43" spans="2:24" x14ac:dyDescent="0.2">
      <c r="B43" s="50" t="s">
        <v>282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</row>
    <row r="44" spans="2:24" x14ac:dyDescent="0.2">
      <c r="B44" s="50" t="s">
        <v>256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</row>
    <row r="45" spans="2:24" x14ac:dyDescent="0.2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</row>
    <row r="46" spans="2:24" ht="12.75" customHeight="1" x14ac:dyDescent="0.2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</row>
    <row r="47" spans="2:24" x14ac:dyDescent="0.2">
      <c r="B47" s="50" t="s">
        <v>265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</row>
    <row r="48" spans="2:24" ht="14.25" customHeight="1" x14ac:dyDescent="0.2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</row>
    <row r="49" spans="1:25" ht="14.25" customHeight="1" x14ac:dyDescent="0.2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</row>
    <row r="50" spans="1:25" x14ac:dyDescent="0.2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</row>
    <row r="51" spans="1:25" x14ac:dyDescent="0.2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5" x14ac:dyDescent="0.2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</row>
    <row r="53" spans="1:25" x14ac:dyDescent="0.2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</row>
    <row r="54" spans="1:25" ht="25.5" x14ac:dyDescent="0.2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</row>
    <row r="55" spans="1:25" x14ac:dyDescent="0.2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</row>
    <row r="56" spans="1:25" x14ac:dyDescent="0.2"/>
    <row r="57" spans="1:25" x14ac:dyDescent="0.2"/>
    <row r="58" spans="1:25" x14ac:dyDescent="0.2">
      <c r="A58" s="54"/>
      <c r="B58" s="54"/>
      <c r="C58" s="54"/>
      <c r="D58" s="54"/>
      <c r="E58" s="54"/>
      <c r="F58" s="54"/>
      <c r="G58" s="56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</row>
    <row r="59" spans="1:25" x14ac:dyDescent="0.2">
      <c r="A59" s="54"/>
      <c r="B59" s="54"/>
      <c r="C59" s="54"/>
      <c r="D59" s="54"/>
      <c r="E59" s="54"/>
      <c r="F59" s="54"/>
      <c r="G59" s="5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</row>
    <row r="60" spans="1:25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5" x14ac:dyDescent="0.2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</row>
    <row r="62" spans="1:25" x14ac:dyDescent="0.2">
      <c r="A62" s="54"/>
      <c r="B62" s="54"/>
      <c r="C62" s="54"/>
      <c r="D62" s="54"/>
      <c r="E62" s="54"/>
      <c r="F62" s="54"/>
      <c r="G62" s="57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</row>
    <row r="63" spans="1:25" x14ac:dyDescent="0.2">
      <c r="A63" s="54"/>
      <c r="B63" s="54"/>
      <c r="C63" s="54"/>
      <c r="D63" s="54"/>
      <c r="E63" s="54"/>
      <c r="F63" s="54"/>
      <c r="G63" s="56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</row>
    <row r="64" spans="1:25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showRowColHeaders="0" zoomScale="70" zoomScaleNormal="70" workbookViewId="0"/>
  </sheetViews>
  <sheetFormatPr baseColWidth="10" defaultColWidth="0" defaultRowHeight="12.75" customHeight="1" zeroHeight="1" x14ac:dyDescent="0.2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 x14ac:dyDescent="0.2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 x14ac:dyDescent="0.2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 x14ac:dyDescent="0.2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 x14ac:dyDescent="0.2"/>
    <row r="6" spans="2:21" x14ac:dyDescent="0.2">
      <c r="B6" s="64" t="s">
        <v>212</v>
      </c>
      <c r="C6" s="3"/>
      <c r="D6" s="3"/>
      <c r="E6" s="3"/>
      <c r="F6" s="3"/>
      <c r="G6" s="3"/>
      <c r="H6" s="3"/>
      <c r="I6" s="3"/>
      <c r="J6" s="3"/>
      <c r="L6" s="64" t="s">
        <v>222</v>
      </c>
      <c r="M6" s="3"/>
      <c r="N6" s="3"/>
      <c r="O6" s="3"/>
    </row>
    <row r="7" spans="2:21" x14ac:dyDescent="0.2"/>
    <row r="8" spans="2:21" ht="25.5" x14ac:dyDescent="0.2">
      <c r="B8" s="65" t="s">
        <v>213</v>
      </c>
      <c r="C8" s="66" t="s">
        <v>214</v>
      </c>
      <c r="D8" s="67" t="s">
        <v>215</v>
      </c>
      <c r="E8" s="67" t="s">
        <v>216</v>
      </c>
      <c r="F8" s="67" t="s">
        <v>217</v>
      </c>
      <c r="G8" s="68" t="s">
        <v>218</v>
      </c>
      <c r="H8" s="68" t="s">
        <v>219</v>
      </c>
      <c r="I8" s="68" t="s">
        <v>220</v>
      </c>
      <c r="J8" s="68" t="s">
        <v>221</v>
      </c>
    </row>
    <row r="9" spans="2:21" x14ac:dyDescent="0.2">
      <c r="B9" s="53">
        <v>1</v>
      </c>
      <c r="C9" s="4" t="s">
        <v>120</v>
      </c>
      <c r="D9" s="53" t="s">
        <v>121</v>
      </c>
      <c r="E9" s="53" t="s">
        <v>225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12.964383561643835</v>
      </c>
    </row>
    <row r="10" spans="2:21" x14ac:dyDescent="0.2">
      <c r="B10" s="53">
        <v>2</v>
      </c>
      <c r="C10" s="4" t="s">
        <v>124</v>
      </c>
      <c r="D10" s="53" t="s">
        <v>121</v>
      </c>
      <c r="E10" s="53" t="s">
        <v>225</v>
      </c>
      <c r="F10" s="77">
        <v>37803</v>
      </c>
      <c r="G10" s="53">
        <v>120</v>
      </c>
      <c r="H10" s="53" t="s">
        <v>122</v>
      </c>
      <c r="I10" s="53" t="s">
        <v>236</v>
      </c>
      <c r="J10" s="69">
        <f t="shared" ref="J10:J73" ca="1" si="0">(TODAY()-F10)/365</f>
        <v>12.797260273972602</v>
      </c>
    </row>
    <row r="11" spans="2:21" x14ac:dyDescent="0.2">
      <c r="B11" s="53">
        <v>3</v>
      </c>
      <c r="C11" s="4" t="s">
        <v>126</v>
      </c>
      <c r="D11" s="53" t="s">
        <v>121</v>
      </c>
      <c r="E11" s="53" t="s">
        <v>225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12.545205479452054</v>
      </c>
    </row>
    <row r="12" spans="2:21" x14ac:dyDescent="0.2">
      <c r="B12" s="53">
        <v>4</v>
      </c>
      <c r="C12" s="4" t="s">
        <v>128</v>
      </c>
      <c r="D12" s="53" t="s">
        <v>121</v>
      </c>
      <c r="E12" s="53" t="s">
        <v>225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12.46027397260274</v>
      </c>
    </row>
    <row r="13" spans="2:21" x14ac:dyDescent="0.2">
      <c r="B13" s="70">
        <v>5</v>
      </c>
      <c r="C13" s="71" t="s">
        <v>129</v>
      </c>
      <c r="D13" s="70" t="s">
        <v>121</v>
      </c>
      <c r="E13" s="70" t="s">
        <v>225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12.378082191780821</v>
      </c>
    </row>
    <row r="14" spans="2:21" x14ac:dyDescent="0.2">
      <c r="B14" s="53">
        <v>6</v>
      </c>
      <c r="C14" s="4" t="s">
        <v>131</v>
      </c>
      <c r="D14" s="53" t="s">
        <v>241</v>
      </c>
      <c r="E14" s="53" t="s">
        <v>230</v>
      </c>
      <c r="F14" s="77">
        <v>38078</v>
      </c>
      <c r="G14" s="53">
        <v>26</v>
      </c>
      <c r="H14" s="53" t="s">
        <v>122</v>
      </c>
      <c r="I14" s="53" t="s">
        <v>132</v>
      </c>
      <c r="J14" s="69">
        <f t="shared" ca="1" si="0"/>
        <v>12.043835616438356</v>
      </c>
    </row>
    <row r="15" spans="2:21" x14ac:dyDescent="0.2">
      <c r="B15" s="53">
        <v>7</v>
      </c>
      <c r="C15" s="4" t="s">
        <v>133</v>
      </c>
      <c r="D15" s="53" t="s">
        <v>121</v>
      </c>
      <c r="E15" s="53" t="s">
        <v>225</v>
      </c>
      <c r="F15" s="77">
        <v>38108</v>
      </c>
      <c r="G15" s="53">
        <v>124</v>
      </c>
      <c r="H15" s="53" t="s">
        <v>122</v>
      </c>
      <c r="I15" s="53" t="s">
        <v>133</v>
      </c>
      <c r="J15" s="69">
        <f t="shared" ca="1" si="0"/>
        <v>11.961643835616439</v>
      </c>
    </row>
    <row r="16" spans="2:21" x14ac:dyDescent="0.2">
      <c r="B16" s="53">
        <v>8</v>
      </c>
      <c r="C16" s="4" t="s">
        <v>134</v>
      </c>
      <c r="D16" s="53" t="s">
        <v>121</v>
      </c>
      <c r="E16" s="53" t="s">
        <v>231</v>
      </c>
      <c r="F16" s="77">
        <v>38200</v>
      </c>
      <c r="G16" s="53">
        <v>107</v>
      </c>
      <c r="H16" s="53" t="s">
        <v>122</v>
      </c>
      <c r="I16" s="53" t="s">
        <v>135</v>
      </c>
      <c r="J16" s="69">
        <f t="shared" ca="1" si="0"/>
        <v>11.70958904109589</v>
      </c>
    </row>
    <row r="17" spans="2:15" x14ac:dyDescent="0.2">
      <c r="B17" s="53">
        <v>9</v>
      </c>
      <c r="C17" s="4" t="s">
        <v>136</v>
      </c>
      <c r="D17" s="53" t="s">
        <v>121</v>
      </c>
      <c r="E17" s="53" t="s">
        <v>225</v>
      </c>
      <c r="F17" s="77">
        <v>38261</v>
      </c>
      <c r="G17" s="53">
        <v>114</v>
      </c>
      <c r="H17" s="53" t="s">
        <v>122</v>
      </c>
      <c r="I17" s="53" t="s">
        <v>137</v>
      </c>
      <c r="J17" s="69">
        <f t="shared" ca="1" si="0"/>
        <v>11.542465753424658</v>
      </c>
    </row>
    <row r="18" spans="2:15" x14ac:dyDescent="0.2">
      <c r="B18" s="70">
        <v>10</v>
      </c>
      <c r="C18" s="71" t="s">
        <v>138</v>
      </c>
      <c r="D18" s="70" t="s">
        <v>121</v>
      </c>
      <c r="E18" s="70" t="s">
        <v>225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11.457534246575342</v>
      </c>
    </row>
    <row r="19" spans="2:15" x14ac:dyDescent="0.2">
      <c r="B19" s="53">
        <v>11</v>
      </c>
      <c r="C19" s="4" t="s">
        <v>139</v>
      </c>
      <c r="D19" s="53" t="s">
        <v>121</v>
      </c>
      <c r="E19" s="53" t="s">
        <v>226</v>
      </c>
      <c r="F19" s="77">
        <v>38384</v>
      </c>
      <c r="G19" s="53">
        <v>104</v>
      </c>
      <c r="H19" s="53" t="s">
        <v>122</v>
      </c>
      <c r="I19" s="53" t="s">
        <v>135</v>
      </c>
      <c r="J19" s="69">
        <f t="shared" ca="1" si="0"/>
        <v>11.205479452054794</v>
      </c>
    </row>
    <row r="20" spans="2:15" x14ac:dyDescent="0.2">
      <c r="B20" s="53">
        <v>12</v>
      </c>
      <c r="C20" s="4" t="s">
        <v>140</v>
      </c>
      <c r="D20" s="53" t="s">
        <v>121</v>
      </c>
      <c r="E20" s="53" t="s">
        <v>230</v>
      </c>
      <c r="F20" s="77">
        <v>38412</v>
      </c>
      <c r="G20" s="53">
        <v>128</v>
      </c>
      <c r="H20" s="53" t="s">
        <v>122</v>
      </c>
      <c r="I20" s="53" t="s">
        <v>141</v>
      </c>
      <c r="J20" s="69">
        <f t="shared" ca="1" si="0"/>
        <v>11.128767123287671</v>
      </c>
    </row>
    <row r="21" spans="2:15" x14ac:dyDescent="0.2">
      <c r="B21" s="53">
        <v>13</v>
      </c>
      <c r="C21" s="4" t="s">
        <v>142</v>
      </c>
      <c r="D21" s="53" t="s">
        <v>121</v>
      </c>
      <c r="E21" s="53" t="s">
        <v>231</v>
      </c>
      <c r="F21" s="77">
        <v>38443</v>
      </c>
      <c r="G21" s="53">
        <v>80</v>
      </c>
      <c r="H21" s="53" t="s">
        <v>122</v>
      </c>
      <c r="I21" s="53" t="s">
        <v>143</v>
      </c>
      <c r="J21" s="69">
        <f t="shared" ca="1" si="0"/>
        <v>11.043835616438356</v>
      </c>
    </row>
    <row r="22" spans="2:15" x14ac:dyDescent="0.2">
      <c r="B22" s="53">
        <v>14</v>
      </c>
      <c r="C22" s="4" t="s">
        <v>144</v>
      </c>
      <c r="D22" s="53" t="s">
        <v>121</v>
      </c>
      <c r="E22" s="53" t="s">
        <v>227</v>
      </c>
      <c r="F22" s="77">
        <v>38687</v>
      </c>
      <c r="G22" s="53">
        <v>124</v>
      </c>
      <c r="H22" s="53" t="s">
        <v>122</v>
      </c>
      <c r="I22" s="53" t="s">
        <v>145</v>
      </c>
      <c r="J22" s="69">
        <f t="shared" ca="1" si="0"/>
        <v>10.375342465753425</v>
      </c>
      <c r="M22" s="68" t="s">
        <v>223</v>
      </c>
      <c r="N22" s="68" t="s">
        <v>218</v>
      </c>
    </row>
    <row r="23" spans="2:15" x14ac:dyDescent="0.2">
      <c r="B23" s="70">
        <v>15</v>
      </c>
      <c r="C23" s="71" t="s">
        <v>128</v>
      </c>
      <c r="D23" s="70" t="s">
        <v>241</v>
      </c>
      <c r="E23" s="70" t="s">
        <v>225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10.375342465753425</v>
      </c>
      <c r="L23" s="4" t="s">
        <v>121</v>
      </c>
      <c r="M23" s="4">
        <f>COUNTIF($D$9:$D$950,$L23)</f>
        <v>72</v>
      </c>
      <c r="N23" s="73">
        <f>SUMIF($D$9:$D$950,L23,$G$9:$G$950)</f>
        <v>8313</v>
      </c>
    </row>
    <row r="24" spans="2:15" x14ac:dyDescent="0.2">
      <c r="B24" s="53">
        <v>16</v>
      </c>
      <c r="C24" s="4" t="s">
        <v>137</v>
      </c>
      <c r="D24" s="53" t="s">
        <v>121</v>
      </c>
      <c r="E24" s="53" t="s">
        <v>227</v>
      </c>
      <c r="F24" s="77">
        <v>38777</v>
      </c>
      <c r="G24" s="53">
        <v>104</v>
      </c>
      <c r="H24" s="53" t="s">
        <v>122</v>
      </c>
      <c r="I24" s="53" t="s">
        <v>137</v>
      </c>
      <c r="J24" s="69">
        <f t="shared" ca="1" si="0"/>
        <v>10.128767123287671</v>
      </c>
      <c r="L24" s="4" t="s">
        <v>242</v>
      </c>
      <c r="M24" s="4">
        <f>COUNTIF($D$9:$D$950,$L24)</f>
        <v>12</v>
      </c>
      <c r="N24" s="73">
        <f>SUMIF($D$9:$D$950,L24,$G$9:$G$950)</f>
        <v>1612</v>
      </c>
    </row>
    <row r="25" spans="2:15" x14ac:dyDescent="0.2">
      <c r="B25" s="53">
        <v>17</v>
      </c>
      <c r="C25" s="4" t="s">
        <v>146</v>
      </c>
      <c r="D25" s="53" t="s">
        <v>242</v>
      </c>
      <c r="E25" s="53" t="s">
        <v>225</v>
      </c>
      <c r="F25" s="77">
        <v>38899</v>
      </c>
      <c r="G25" s="53">
        <v>145</v>
      </c>
      <c r="H25" s="53" t="s">
        <v>122</v>
      </c>
      <c r="I25" s="53" t="s">
        <v>143</v>
      </c>
      <c r="J25" s="69">
        <f t="shared" ca="1" si="0"/>
        <v>9.794520547945206</v>
      </c>
      <c r="L25" s="4" t="s">
        <v>240</v>
      </c>
      <c r="M25" s="4">
        <f>COUNTIF($D$9:$D$950,$L25)</f>
        <v>13</v>
      </c>
      <c r="N25" s="73">
        <f>SUMIF($D$9:$D$950,L25,$G$9:$G$950)</f>
        <v>1484</v>
      </c>
    </row>
    <row r="26" spans="2:15" x14ac:dyDescent="0.2">
      <c r="B26" s="53">
        <v>18</v>
      </c>
      <c r="C26" s="4" t="s">
        <v>147</v>
      </c>
      <c r="D26" s="53" t="s">
        <v>121</v>
      </c>
      <c r="E26" s="53" t="s">
        <v>226</v>
      </c>
      <c r="F26" s="77">
        <v>39022</v>
      </c>
      <c r="G26" s="53">
        <v>124</v>
      </c>
      <c r="H26" s="53" t="s">
        <v>122</v>
      </c>
      <c r="I26" s="53" t="s">
        <v>135</v>
      </c>
      <c r="J26" s="69">
        <f t="shared" ca="1" si="0"/>
        <v>9.4575342465753423</v>
      </c>
      <c r="L26" s="3" t="s">
        <v>241</v>
      </c>
      <c r="M26" s="3">
        <f>COUNTIF($D$9:$D$950,$L26)</f>
        <v>9</v>
      </c>
      <c r="N26" s="74">
        <f>SUMIF($D$9:$D$950,L26,$G$9:$G$950)</f>
        <v>535</v>
      </c>
    </row>
    <row r="27" spans="2:15" x14ac:dyDescent="0.2">
      <c r="B27" s="53">
        <v>19</v>
      </c>
      <c r="C27" s="4" t="s">
        <v>148</v>
      </c>
      <c r="D27" s="53" t="s">
        <v>121</v>
      </c>
      <c r="E27" s="53" t="s">
        <v>225</v>
      </c>
      <c r="F27" s="77">
        <v>39052</v>
      </c>
      <c r="G27" s="53">
        <v>117</v>
      </c>
      <c r="H27" s="53" t="s">
        <v>122</v>
      </c>
      <c r="I27" s="53" t="s">
        <v>237</v>
      </c>
      <c r="J27" s="69">
        <f t="shared" ca="1" si="0"/>
        <v>9.375342465753425</v>
      </c>
      <c r="L27" s="4" t="s">
        <v>6</v>
      </c>
      <c r="M27" s="4">
        <f>SUM(M23:M26)</f>
        <v>106</v>
      </c>
      <c r="N27" s="73">
        <f>SUM(N23:N26)</f>
        <v>11944</v>
      </c>
    </row>
    <row r="28" spans="2:15" x14ac:dyDescent="0.2">
      <c r="B28" s="70">
        <v>20</v>
      </c>
      <c r="C28" s="71" t="s">
        <v>149</v>
      </c>
      <c r="D28" s="70" t="s">
        <v>121</v>
      </c>
      <c r="E28" s="70" t="s">
        <v>225</v>
      </c>
      <c r="F28" s="78">
        <v>39052</v>
      </c>
      <c r="G28" s="70">
        <v>141</v>
      </c>
      <c r="H28" s="70" t="s">
        <v>122</v>
      </c>
      <c r="I28" s="70" t="s">
        <v>150</v>
      </c>
      <c r="J28" s="72">
        <f t="shared" ca="1" si="0"/>
        <v>9.375342465753425</v>
      </c>
    </row>
    <row r="29" spans="2:15" x14ac:dyDescent="0.2">
      <c r="B29" s="53">
        <v>21</v>
      </c>
      <c r="C29" s="4" t="s">
        <v>151</v>
      </c>
      <c r="D29" s="53" t="s">
        <v>121</v>
      </c>
      <c r="E29" s="53" t="s">
        <v>225</v>
      </c>
      <c r="F29" s="77">
        <v>39083</v>
      </c>
      <c r="G29" s="53">
        <v>70</v>
      </c>
      <c r="H29" s="53" t="s">
        <v>122</v>
      </c>
      <c r="I29" s="53" t="s">
        <v>132</v>
      </c>
      <c r="J29" s="69">
        <f t="shared" ca="1" si="0"/>
        <v>9.2904109589041095</v>
      </c>
      <c r="L29" s="64" t="s">
        <v>224</v>
      </c>
      <c r="M29" s="3"/>
      <c r="N29" s="3"/>
      <c r="O29" s="3"/>
    </row>
    <row r="30" spans="2:15" x14ac:dyDescent="0.2">
      <c r="B30" s="53">
        <v>22</v>
      </c>
      <c r="C30" s="4" t="s">
        <v>152</v>
      </c>
      <c r="D30" s="53" t="s">
        <v>121</v>
      </c>
      <c r="E30" s="53" t="s">
        <v>226</v>
      </c>
      <c r="F30" s="77">
        <v>39173</v>
      </c>
      <c r="G30" s="53">
        <v>120</v>
      </c>
      <c r="H30" s="53" t="s">
        <v>122</v>
      </c>
      <c r="I30" s="53" t="s">
        <v>153</v>
      </c>
      <c r="J30" s="69">
        <f t="shared" ca="1" si="0"/>
        <v>9.043835616438356</v>
      </c>
    </row>
    <row r="31" spans="2:15" x14ac:dyDescent="0.2">
      <c r="B31" s="53">
        <v>23</v>
      </c>
      <c r="C31" s="4" t="s">
        <v>154</v>
      </c>
      <c r="D31" s="53" t="s">
        <v>121</v>
      </c>
      <c r="E31" s="53" t="s">
        <v>230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8.9616438356164387</v>
      </c>
    </row>
    <row r="32" spans="2:15" x14ac:dyDescent="0.2">
      <c r="B32" s="53">
        <v>24</v>
      </c>
      <c r="C32" s="4" t="s">
        <v>155</v>
      </c>
      <c r="D32" s="53" t="s">
        <v>242</v>
      </c>
      <c r="E32" s="53" t="s">
        <v>225</v>
      </c>
      <c r="F32" s="77">
        <v>39264</v>
      </c>
      <c r="G32" s="53">
        <v>159</v>
      </c>
      <c r="H32" s="53" t="s">
        <v>122</v>
      </c>
      <c r="I32" s="53" t="s">
        <v>132</v>
      </c>
      <c r="J32" s="69">
        <f t="shared" ca="1" si="0"/>
        <v>8.794520547945206</v>
      </c>
    </row>
    <row r="33" spans="2:14" x14ac:dyDescent="0.2">
      <c r="B33" s="53">
        <v>25</v>
      </c>
      <c r="C33" s="4" t="s">
        <v>156</v>
      </c>
      <c r="D33" s="53" t="s">
        <v>121</v>
      </c>
      <c r="E33" s="53" t="s">
        <v>226</v>
      </c>
      <c r="F33" s="77">
        <v>39295</v>
      </c>
      <c r="G33" s="53">
        <v>118</v>
      </c>
      <c r="H33" s="53" t="s">
        <v>122</v>
      </c>
      <c r="I33" s="53" t="s">
        <v>157</v>
      </c>
      <c r="J33" s="69">
        <f t="shared" ca="1" si="0"/>
        <v>8.7095890410958905</v>
      </c>
    </row>
    <row r="34" spans="2:14" x14ac:dyDescent="0.2">
      <c r="B34" s="70">
        <v>26</v>
      </c>
      <c r="C34" s="71" t="s">
        <v>158</v>
      </c>
      <c r="D34" s="70" t="s">
        <v>121</v>
      </c>
      <c r="E34" s="70" t="s">
        <v>230</v>
      </c>
      <c r="F34" s="78">
        <v>39417</v>
      </c>
      <c r="G34" s="70">
        <v>109</v>
      </c>
      <c r="H34" s="70" t="s">
        <v>122</v>
      </c>
      <c r="I34" s="70" t="s">
        <v>150</v>
      </c>
      <c r="J34" s="72">
        <f t="shared" ca="1" si="0"/>
        <v>8.375342465753425</v>
      </c>
    </row>
    <row r="35" spans="2:14" x14ac:dyDescent="0.2">
      <c r="B35" s="53">
        <v>27</v>
      </c>
      <c r="C35" s="4" t="s">
        <v>149</v>
      </c>
      <c r="D35" s="53" t="s">
        <v>240</v>
      </c>
      <c r="E35" s="53" t="s">
        <v>230</v>
      </c>
      <c r="F35" s="77">
        <v>39479</v>
      </c>
      <c r="G35" s="53">
        <v>106</v>
      </c>
      <c r="H35" s="53" t="s">
        <v>122</v>
      </c>
      <c r="I35" s="53" t="s">
        <v>150</v>
      </c>
      <c r="J35" s="69">
        <f t="shared" ca="1" si="0"/>
        <v>8.205479452054794</v>
      </c>
    </row>
    <row r="36" spans="2:14" x14ac:dyDescent="0.2">
      <c r="B36" s="53">
        <v>28</v>
      </c>
      <c r="C36" s="4" t="s">
        <v>159</v>
      </c>
      <c r="D36" s="53" t="s">
        <v>121</v>
      </c>
      <c r="E36" s="53" t="s">
        <v>231</v>
      </c>
      <c r="F36" s="77">
        <v>39600</v>
      </c>
      <c r="G36" s="53">
        <v>110</v>
      </c>
      <c r="H36" s="53" t="s">
        <v>122</v>
      </c>
      <c r="I36" s="53" t="s">
        <v>160</v>
      </c>
      <c r="J36" s="69">
        <f t="shared" ca="1" si="0"/>
        <v>7.8739726027397259</v>
      </c>
    </row>
    <row r="37" spans="2:14" x14ac:dyDescent="0.2">
      <c r="B37" s="53">
        <v>29</v>
      </c>
      <c r="C37" s="4" t="s">
        <v>161</v>
      </c>
      <c r="D37" s="53" t="s">
        <v>121</v>
      </c>
      <c r="E37" s="53" t="s">
        <v>227</v>
      </c>
      <c r="F37" s="77">
        <v>39630</v>
      </c>
      <c r="G37" s="53">
        <v>60</v>
      </c>
      <c r="H37" s="53" t="s">
        <v>122</v>
      </c>
      <c r="I37" s="53" t="s">
        <v>238</v>
      </c>
      <c r="J37" s="69">
        <f t="shared" ca="1" si="0"/>
        <v>7.7917808219178086</v>
      </c>
    </row>
    <row r="38" spans="2:14" x14ac:dyDescent="0.2">
      <c r="B38" s="53">
        <v>30</v>
      </c>
      <c r="C38" s="4" t="s">
        <v>162</v>
      </c>
      <c r="D38" s="53" t="s">
        <v>121</v>
      </c>
      <c r="E38" s="53" t="s">
        <v>225</v>
      </c>
      <c r="F38" s="77">
        <v>39753</v>
      </c>
      <c r="G38" s="53">
        <v>119</v>
      </c>
      <c r="H38" s="53" t="s">
        <v>122</v>
      </c>
      <c r="I38" s="53" t="s">
        <v>238</v>
      </c>
      <c r="J38" s="69">
        <f t="shared" ca="1" si="0"/>
        <v>7.4547945205479449</v>
      </c>
    </row>
    <row r="39" spans="2:14" x14ac:dyDescent="0.2">
      <c r="B39" s="53">
        <v>31</v>
      </c>
      <c r="C39" s="4" t="s">
        <v>273</v>
      </c>
      <c r="D39" s="53" t="s">
        <v>121</v>
      </c>
      <c r="E39" s="53" t="s">
        <v>226</v>
      </c>
      <c r="F39" s="77">
        <v>39753</v>
      </c>
      <c r="G39" s="53">
        <v>118</v>
      </c>
      <c r="H39" s="53" t="s">
        <v>122</v>
      </c>
      <c r="I39" s="53" t="s">
        <v>133</v>
      </c>
      <c r="J39" s="69">
        <f t="shared" ca="1" si="0"/>
        <v>7.4547945205479449</v>
      </c>
    </row>
    <row r="40" spans="2:14" x14ac:dyDescent="0.2">
      <c r="B40" s="53">
        <v>32</v>
      </c>
      <c r="C40" s="4" t="s">
        <v>163</v>
      </c>
      <c r="D40" s="53" t="s">
        <v>121</v>
      </c>
      <c r="E40" s="53" t="s">
        <v>231</v>
      </c>
      <c r="F40" s="77">
        <v>39783</v>
      </c>
      <c r="G40" s="53">
        <v>131</v>
      </c>
      <c r="H40" s="53" t="s">
        <v>122</v>
      </c>
      <c r="I40" s="53" t="s">
        <v>237</v>
      </c>
      <c r="J40" s="69">
        <f t="shared" ca="1" si="0"/>
        <v>7.3726027397260276</v>
      </c>
    </row>
    <row r="41" spans="2:14" x14ac:dyDescent="0.2">
      <c r="B41" s="53">
        <v>33</v>
      </c>
      <c r="C41" s="4" t="s">
        <v>164</v>
      </c>
      <c r="D41" s="53" t="s">
        <v>121</v>
      </c>
      <c r="E41" s="53" t="s">
        <v>225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7.3726027397260276</v>
      </c>
    </row>
    <row r="42" spans="2:14" x14ac:dyDescent="0.2">
      <c r="B42" s="53">
        <v>34</v>
      </c>
      <c r="C42" s="4" t="s">
        <v>149</v>
      </c>
      <c r="D42" s="53" t="s">
        <v>241</v>
      </c>
      <c r="E42" s="53" t="s">
        <v>225</v>
      </c>
      <c r="F42" s="77">
        <v>39783</v>
      </c>
      <c r="G42" s="53">
        <v>91</v>
      </c>
      <c r="H42" s="53" t="s">
        <v>122</v>
      </c>
      <c r="I42" s="53" t="s">
        <v>150</v>
      </c>
      <c r="J42" s="69">
        <f t="shared" ca="1" si="0"/>
        <v>7.3726027397260276</v>
      </c>
    </row>
    <row r="43" spans="2:14" x14ac:dyDescent="0.2">
      <c r="B43" s="70">
        <v>35</v>
      </c>
      <c r="C43" s="71" t="s">
        <v>165</v>
      </c>
      <c r="D43" s="70" t="s">
        <v>121</v>
      </c>
      <c r="E43" s="70" t="s">
        <v>225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7.3726027397260276</v>
      </c>
    </row>
    <row r="44" spans="2:14" x14ac:dyDescent="0.2">
      <c r="B44" s="53">
        <v>36</v>
      </c>
      <c r="C44" s="4" t="s">
        <v>166</v>
      </c>
      <c r="D44" s="53" t="s">
        <v>242</v>
      </c>
      <c r="E44" s="53" t="s">
        <v>225</v>
      </c>
      <c r="F44" s="77">
        <v>39814</v>
      </c>
      <c r="G44" s="53">
        <v>137</v>
      </c>
      <c r="H44" s="53" t="s">
        <v>122</v>
      </c>
      <c r="I44" s="53" t="s">
        <v>132</v>
      </c>
      <c r="J44" s="69">
        <f t="shared" ca="1" si="0"/>
        <v>7.2876712328767121</v>
      </c>
      <c r="M44" s="68" t="s">
        <v>223</v>
      </c>
      <c r="N44" s="68" t="str">
        <f>N22</f>
        <v>Habitaciones</v>
      </c>
    </row>
    <row r="45" spans="2:14" x14ac:dyDescent="0.2">
      <c r="B45" s="53">
        <v>37</v>
      </c>
      <c r="C45" s="4" t="s">
        <v>148</v>
      </c>
      <c r="D45" s="53" t="s">
        <v>240</v>
      </c>
      <c r="E45" s="53" t="s">
        <v>225</v>
      </c>
      <c r="F45" s="77">
        <v>39845</v>
      </c>
      <c r="G45" s="53">
        <v>106</v>
      </c>
      <c r="H45" s="53" t="s">
        <v>122</v>
      </c>
      <c r="I45" s="53" t="s">
        <v>237</v>
      </c>
      <c r="J45" s="69">
        <f t="shared" ca="1" si="0"/>
        <v>7.2027397260273975</v>
      </c>
      <c r="L45" s="4" t="s">
        <v>225</v>
      </c>
      <c r="M45" s="4">
        <f>COUNTIF($E$9:$E$950,$L45)</f>
        <v>45</v>
      </c>
      <c r="N45" s="73">
        <f>SUMIF($E$9:$E$950,L45,$G$9:$G$950)</f>
        <v>5270</v>
      </c>
    </row>
    <row r="46" spans="2:14" x14ac:dyDescent="0.2">
      <c r="B46" s="53">
        <v>38</v>
      </c>
      <c r="C46" s="4" t="s">
        <v>137</v>
      </c>
      <c r="D46" s="53" t="s">
        <v>240</v>
      </c>
      <c r="E46" s="53" t="s">
        <v>227</v>
      </c>
      <c r="F46" s="77">
        <v>39873</v>
      </c>
      <c r="G46" s="53">
        <v>105</v>
      </c>
      <c r="H46" s="53" t="s">
        <v>122</v>
      </c>
      <c r="I46" s="53" t="s">
        <v>137</v>
      </c>
      <c r="J46" s="69">
        <f t="shared" ca="1" si="0"/>
        <v>7.1260273972602741</v>
      </c>
      <c r="L46" s="4" t="s">
        <v>226</v>
      </c>
      <c r="M46" s="4">
        <f>COUNTIF($E$9:$E$950,$L46)</f>
        <v>25</v>
      </c>
      <c r="N46" s="73">
        <f>SUMIF($E$9:$E$950,L46,$G$9:$G$950)</f>
        <v>2835</v>
      </c>
    </row>
    <row r="47" spans="2:14" x14ac:dyDescent="0.2">
      <c r="B47" s="53">
        <v>39</v>
      </c>
      <c r="C47" s="4" t="s">
        <v>167</v>
      </c>
      <c r="D47" s="53" t="s">
        <v>121</v>
      </c>
      <c r="E47" s="53" t="s">
        <v>231</v>
      </c>
      <c r="F47" s="77">
        <v>39873</v>
      </c>
      <c r="G47" s="53">
        <v>103</v>
      </c>
      <c r="H47" s="53" t="s">
        <v>122</v>
      </c>
      <c r="I47" s="53" t="s">
        <v>168</v>
      </c>
      <c r="J47" s="69">
        <f t="shared" ca="1" si="0"/>
        <v>7.1260273972602741</v>
      </c>
      <c r="L47" s="44" t="s">
        <v>230</v>
      </c>
      <c r="M47" s="4">
        <f>COUNTIF($E$9:$E$950,$L47)</f>
        <v>12</v>
      </c>
      <c r="N47" s="73">
        <f>SUMIF($E$9:$E$950,L47,$G$9:$G$950)</f>
        <v>1264</v>
      </c>
    </row>
    <row r="48" spans="2:14" x14ac:dyDescent="0.2">
      <c r="B48" s="53">
        <v>40</v>
      </c>
      <c r="C48" s="4" t="s">
        <v>169</v>
      </c>
      <c r="D48" s="53" t="s">
        <v>121</v>
      </c>
      <c r="E48" s="53" t="s">
        <v>225</v>
      </c>
      <c r="F48" s="77">
        <v>39965</v>
      </c>
      <c r="G48" s="53">
        <v>124</v>
      </c>
      <c r="H48" s="53" t="s">
        <v>122</v>
      </c>
      <c r="I48" s="53" t="s">
        <v>160</v>
      </c>
      <c r="J48" s="69">
        <f t="shared" ca="1" si="0"/>
        <v>6.8739726027397259</v>
      </c>
      <c r="L48" s="4" t="s">
        <v>231</v>
      </c>
      <c r="M48" s="4">
        <f>COUNTIF($E$9:$E$950,$L48)</f>
        <v>19</v>
      </c>
      <c r="N48" s="73">
        <f>SUMIF($E$9:$E$950,L48,$G$9:$G$950)</f>
        <v>2093</v>
      </c>
    </row>
    <row r="49" spans="2:14" x14ac:dyDescent="0.2">
      <c r="B49" s="53">
        <v>41</v>
      </c>
      <c r="C49" s="4" t="s">
        <v>170</v>
      </c>
      <c r="D49" s="53" t="s">
        <v>121</v>
      </c>
      <c r="E49" s="53" t="s">
        <v>231</v>
      </c>
      <c r="F49" s="77">
        <v>39965</v>
      </c>
      <c r="G49" s="53">
        <v>109</v>
      </c>
      <c r="H49" s="53" t="s">
        <v>122</v>
      </c>
      <c r="I49" s="53" t="s">
        <v>170</v>
      </c>
      <c r="J49" s="69">
        <f t="shared" ca="1" si="0"/>
        <v>6.8739726027397259</v>
      </c>
      <c r="L49" s="3" t="s">
        <v>227</v>
      </c>
      <c r="M49" s="3">
        <f>COUNTIF($E$9:$E$950,$L49)</f>
        <v>5</v>
      </c>
      <c r="N49" s="74">
        <f>SUMIF($E$9:$E$950,L49,$G$9:$G$950)</f>
        <v>482</v>
      </c>
    </row>
    <row r="50" spans="2:14" x14ac:dyDescent="0.2">
      <c r="B50" s="53">
        <v>42</v>
      </c>
      <c r="C50" s="4" t="s">
        <v>274</v>
      </c>
      <c r="D50" s="53" t="s">
        <v>240</v>
      </c>
      <c r="E50" s="53" t="s">
        <v>226</v>
      </c>
      <c r="F50" s="77">
        <v>39965</v>
      </c>
      <c r="G50" s="53">
        <v>134</v>
      </c>
      <c r="H50" s="53" t="s">
        <v>122</v>
      </c>
      <c r="I50" s="53" t="s">
        <v>237</v>
      </c>
      <c r="J50" s="69">
        <f t="shared" ca="1" si="0"/>
        <v>6.8739726027397259</v>
      </c>
      <c r="L50" s="4" t="s">
        <v>6</v>
      </c>
      <c r="M50" s="4">
        <f>SUM(M45:M49)</f>
        <v>106</v>
      </c>
      <c r="N50" s="73">
        <f>SUM(N45:N49)</f>
        <v>11944</v>
      </c>
    </row>
    <row r="51" spans="2:14" x14ac:dyDescent="0.2">
      <c r="B51" s="53">
        <v>43</v>
      </c>
      <c r="C51" s="4" t="s">
        <v>157</v>
      </c>
      <c r="D51" s="53" t="s">
        <v>121</v>
      </c>
      <c r="E51" s="53" t="s">
        <v>230</v>
      </c>
      <c r="F51" s="77">
        <v>40057</v>
      </c>
      <c r="G51" s="53">
        <v>124</v>
      </c>
      <c r="H51" s="53" t="s">
        <v>122</v>
      </c>
      <c r="I51" s="53" t="s">
        <v>157</v>
      </c>
      <c r="J51" s="69">
        <f t="shared" ca="1" si="0"/>
        <v>6.6219178082191785</v>
      </c>
    </row>
    <row r="52" spans="2:14" x14ac:dyDescent="0.2">
      <c r="B52" s="53">
        <v>44</v>
      </c>
      <c r="C52" s="4" t="s">
        <v>171</v>
      </c>
      <c r="D52" s="53" t="s">
        <v>121</v>
      </c>
      <c r="E52" s="53" t="s">
        <v>225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6.3726027397260276</v>
      </c>
    </row>
    <row r="53" spans="2:14" x14ac:dyDescent="0.2">
      <c r="B53" s="70">
        <v>45</v>
      </c>
      <c r="C53" s="71" t="s">
        <v>140</v>
      </c>
      <c r="D53" s="70" t="s">
        <v>240</v>
      </c>
      <c r="E53" s="70" t="s">
        <v>230</v>
      </c>
      <c r="F53" s="78">
        <v>40118</v>
      </c>
      <c r="G53" s="70">
        <v>106</v>
      </c>
      <c r="H53" s="70" t="s">
        <v>122</v>
      </c>
      <c r="I53" s="70" t="s">
        <v>141</v>
      </c>
      <c r="J53" s="72">
        <f t="shared" ca="1" si="0"/>
        <v>6.4547945205479449</v>
      </c>
    </row>
    <row r="54" spans="2:14" x14ac:dyDescent="0.2">
      <c r="B54" s="53">
        <v>46</v>
      </c>
      <c r="C54" s="4" t="s">
        <v>172</v>
      </c>
      <c r="D54" s="53" t="s">
        <v>240</v>
      </c>
      <c r="E54" s="53" t="s">
        <v>230</v>
      </c>
      <c r="F54" s="77">
        <v>40210</v>
      </c>
      <c r="G54" s="53">
        <v>107</v>
      </c>
      <c r="H54" s="53" t="s">
        <v>122</v>
      </c>
      <c r="I54" s="53" t="s">
        <v>143</v>
      </c>
      <c r="J54" s="69">
        <f t="shared" ca="1" si="0"/>
        <v>6.2027397260273975</v>
      </c>
    </row>
    <row r="55" spans="2:14" x14ac:dyDescent="0.2">
      <c r="B55" s="53">
        <v>47</v>
      </c>
      <c r="C55" s="4" t="s">
        <v>136</v>
      </c>
      <c r="D55" s="53" t="s">
        <v>240</v>
      </c>
      <c r="E55" s="53" t="s">
        <v>225</v>
      </c>
      <c r="F55" s="77">
        <v>40238</v>
      </c>
      <c r="G55" s="53">
        <v>128</v>
      </c>
      <c r="H55" s="53" t="s">
        <v>122</v>
      </c>
      <c r="I55" s="53" t="s">
        <v>137</v>
      </c>
      <c r="J55" s="69">
        <f t="shared" ca="1" si="0"/>
        <v>6.1260273972602741</v>
      </c>
    </row>
    <row r="56" spans="2:14" x14ac:dyDescent="0.2">
      <c r="B56" s="53">
        <v>48</v>
      </c>
      <c r="C56" s="4" t="s">
        <v>173</v>
      </c>
      <c r="D56" s="53" t="s">
        <v>121</v>
      </c>
      <c r="E56" s="53" t="s">
        <v>226</v>
      </c>
      <c r="F56" s="77">
        <v>40238</v>
      </c>
      <c r="G56" s="53">
        <v>118</v>
      </c>
      <c r="H56" s="53" t="s">
        <v>122</v>
      </c>
      <c r="I56" s="53" t="s">
        <v>157</v>
      </c>
      <c r="J56" s="69">
        <f t="shared" ca="1" si="0"/>
        <v>6.1260273972602741</v>
      </c>
    </row>
    <row r="57" spans="2:14" x14ac:dyDescent="0.2">
      <c r="B57" s="53">
        <v>49</v>
      </c>
      <c r="C57" s="4" t="s">
        <v>174</v>
      </c>
      <c r="D57" s="53" t="s">
        <v>121</v>
      </c>
      <c r="E57" s="53" t="s">
        <v>225</v>
      </c>
      <c r="F57" s="77">
        <v>40483</v>
      </c>
      <c r="G57" s="53">
        <v>109</v>
      </c>
      <c r="H57" s="53" t="s">
        <v>122</v>
      </c>
      <c r="I57" s="53" t="s">
        <v>153</v>
      </c>
      <c r="J57" s="69">
        <f t="shared" ca="1" si="0"/>
        <v>5.4547945205479449</v>
      </c>
    </row>
    <row r="58" spans="2:14" x14ac:dyDescent="0.2">
      <c r="B58" s="70">
        <v>50</v>
      </c>
      <c r="C58" s="71" t="s">
        <v>175</v>
      </c>
      <c r="D58" s="70" t="s">
        <v>121</v>
      </c>
      <c r="E58" s="70" t="s">
        <v>226</v>
      </c>
      <c r="F58" s="78">
        <v>40513</v>
      </c>
      <c r="G58" s="70">
        <v>109</v>
      </c>
      <c r="H58" s="70" t="s">
        <v>122</v>
      </c>
      <c r="I58" s="70" t="s">
        <v>236</v>
      </c>
      <c r="J58" s="72">
        <f t="shared" ca="1" si="0"/>
        <v>5.3726027397260276</v>
      </c>
    </row>
    <row r="59" spans="2:14" x14ac:dyDescent="0.2">
      <c r="B59" s="53">
        <v>51</v>
      </c>
      <c r="C59" s="4" t="s">
        <v>176</v>
      </c>
      <c r="D59" s="53" t="s">
        <v>121</v>
      </c>
      <c r="E59" s="53" t="s">
        <v>226</v>
      </c>
      <c r="F59" s="77">
        <v>40603</v>
      </c>
      <c r="G59" s="53">
        <v>109</v>
      </c>
      <c r="H59" s="53" t="s">
        <v>122</v>
      </c>
      <c r="I59" s="53" t="s">
        <v>157</v>
      </c>
      <c r="J59" s="69">
        <f t="shared" ca="1" si="0"/>
        <v>5.1260273972602741</v>
      </c>
    </row>
    <row r="60" spans="2:14" x14ac:dyDescent="0.2">
      <c r="B60" s="53">
        <v>52</v>
      </c>
      <c r="C60" s="4" t="s">
        <v>177</v>
      </c>
      <c r="D60" s="53" t="s">
        <v>121</v>
      </c>
      <c r="E60" s="53" t="s">
        <v>226</v>
      </c>
      <c r="F60" s="77">
        <v>40634</v>
      </c>
      <c r="G60" s="53">
        <v>130</v>
      </c>
      <c r="H60" s="53" t="s">
        <v>122</v>
      </c>
      <c r="I60" s="53" t="s">
        <v>178</v>
      </c>
      <c r="J60" s="69">
        <f t="shared" ca="1" si="0"/>
        <v>5.0410958904109586</v>
      </c>
    </row>
    <row r="61" spans="2:14" x14ac:dyDescent="0.2">
      <c r="B61" s="53">
        <v>53</v>
      </c>
      <c r="C61" s="4" t="s">
        <v>179</v>
      </c>
      <c r="D61" s="53" t="s">
        <v>121</v>
      </c>
      <c r="E61" s="53" t="s">
        <v>231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4.9589041095890414</v>
      </c>
    </row>
    <row r="62" spans="2:14" x14ac:dyDescent="0.2">
      <c r="B62" s="53">
        <v>54</v>
      </c>
      <c r="C62" s="4" t="s">
        <v>180</v>
      </c>
      <c r="D62" s="53" t="s">
        <v>121</v>
      </c>
      <c r="E62" s="53" t="s">
        <v>226</v>
      </c>
      <c r="F62" s="77">
        <v>40695</v>
      </c>
      <c r="G62" s="53">
        <v>133</v>
      </c>
      <c r="H62" s="53" t="s">
        <v>122</v>
      </c>
      <c r="I62" s="53" t="s">
        <v>160</v>
      </c>
      <c r="J62" s="69">
        <f t="shared" ca="1" si="0"/>
        <v>4.8739726027397259</v>
      </c>
    </row>
    <row r="63" spans="2:14" x14ac:dyDescent="0.2">
      <c r="B63" s="53">
        <v>55</v>
      </c>
      <c r="C63" s="4" t="s">
        <v>157</v>
      </c>
      <c r="D63" s="53" t="s">
        <v>240</v>
      </c>
      <c r="E63" s="53" t="s">
        <v>230</v>
      </c>
      <c r="F63" s="77">
        <v>40725</v>
      </c>
      <c r="G63" s="53">
        <v>104</v>
      </c>
      <c r="H63" s="53" t="s">
        <v>122</v>
      </c>
      <c r="I63" s="53" t="s">
        <v>157</v>
      </c>
      <c r="J63" s="69">
        <f t="shared" ca="1" si="0"/>
        <v>4.7917808219178086</v>
      </c>
    </row>
    <row r="64" spans="2:14" x14ac:dyDescent="0.2">
      <c r="B64" s="53">
        <v>56</v>
      </c>
      <c r="C64" s="4" t="s">
        <v>181</v>
      </c>
      <c r="D64" s="53" t="s">
        <v>121</v>
      </c>
      <c r="E64" s="53" t="s">
        <v>225</v>
      </c>
      <c r="F64" s="77">
        <v>40784</v>
      </c>
      <c r="G64" s="53">
        <v>123</v>
      </c>
      <c r="H64" s="53" t="s">
        <v>122</v>
      </c>
      <c r="I64" s="53" t="s">
        <v>181</v>
      </c>
      <c r="J64" s="69">
        <f t="shared" ca="1" si="0"/>
        <v>4.6301369863013697</v>
      </c>
    </row>
    <row r="65" spans="2:10" x14ac:dyDescent="0.2">
      <c r="B65" s="53">
        <v>57</v>
      </c>
      <c r="C65" s="4" t="s">
        <v>182</v>
      </c>
      <c r="D65" s="53" t="s">
        <v>121</v>
      </c>
      <c r="E65" s="53" t="s">
        <v>231</v>
      </c>
      <c r="F65" s="77">
        <v>40791</v>
      </c>
      <c r="G65" s="53">
        <v>103</v>
      </c>
      <c r="H65" s="53" t="s">
        <v>122</v>
      </c>
      <c r="I65" s="53" t="s">
        <v>132</v>
      </c>
      <c r="J65" s="69">
        <f t="shared" ca="1" si="0"/>
        <v>4.6109589041095891</v>
      </c>
    </row>
    <row r="66" spans="2:10" x14ac:dyDescent="0.2">
      <c r="B66" s="53">
        <v>58</v>
      </c>
      <c r="C66" s="4" t="s">
        <v>183</v>
      </c>
      <c r="D66" s="53" t="s">
        <v>121</v>
      </c>
      <c r="E66" s="53" t="s">
        <v>226</v>
      </c>
      <c r="F66" s="77">
        <v>40799</v>
      </c>
      <c r="G66" s="53">
        <v>135</v>
      </c>
      <c r="H66" s="53" t="s">
        <v>122</v>
      </c>
      <c r="I66" s="53" t="s">
        <v>141</v>
      </c>
      <c r="J66" s="69">
        <f t="shared" ca="1" si="0"/>
        <v>4.5890410958904111</v>
      </c>
    </row>
    <row r="67" spans="2:10" x14ac:dyDescent="0.2">
      <c r="B67" s="53">
        <v>59</v>
      </c>
      <c r="C67" s="4" t="s">
        <v>184</v>
      </c>
      <c r="D67" s="53" t="s">
        <v>121</v>
      </c>
      <c r="E67" s="53" t="s">
        <v>226</v>
      </c>
      <c r="F67" s="77">
        <v>40820</v>
      </c>
      <c r="G67" s="53">
        <v>108</v>
      </c>
      <c r="H67" s="53" t="s">
        <v>122</v>
      </c>
      <c r="I67" s="53" t="s">
        <v>133</v>
      </c>
      <c r="J67" s="69">
        <f t="shared" ca="1" si="0"/>
        <v>4.5315068493150683</v>
      </c>
    </row>
    <row r="68" spans="2:10" x14ac:dyDescent="0.2">
      <c r="B68" s="53">
        <v>60</v>
      </c>
      <c r="C68" s="4" t="s">
        <v>185</v>
      </c>
      <c r="D68" s="53" t="s">
        <v>240</v>
      </c>
      <c r="E68" s="53" t="s">
        <v>230</v>
      </c>
      <c r="F68" s="77">
        <v>40844</v>
      </c>
      <c r="G68" s="53">
        <v>106</v>
      </c>
      <c r="H68" s="53" t="s">
        <v>122</v>
      </c>
      <c r="I68" s="53" t="s">
        <v>145</v>
      </c>
      <c r="J68" s="69">
        <f t="shared" ca="1" si="0"/>
        <v>4.4657534246575343</v>
      </c>
    </row>
    <row r="69" spans="2:10" x14ac:dyDescent="0.2">
      <c r="B69" s="53">
        <v>61</v>
      </c>
      <c r="C69" s="4" t="s">
        <v>187</v>
      </c>
      <c r="D69" s="53" t="s">
        <v>121</v>
      </c>
      <c r="E69" s="53" t="s">
        <v>225</v>
      </c>
      <c r="F69" s="77">
        <v>40863</v>
      </c>
      <c r="G69" s="53">
        <v>116</v>
      </c>
      <c r="H69" s="53" t="s">
        <v>122</v>
      </c>
      <c r="I69" s="53" t="s">
        <v>188</v>
      </c>
      <c r="J69" s="69">
        <f t="shared" ca="1" si="0"/>
        <v>4.4136986301369863</v>
      </c>
    </row>
    <row r="70" spans="2:10" x14ac:dyDescent="0.2">
      <c r="B70" s="70">
        <v>62</v>
      </c>
      <c r="C70" s="71" t="s">
        <v>189</v>
      </c>
      <c r="D70" s="70" t="s">
        <v>121</v>
      </c>
      <c r="E70" s="70" t="s">
        <v>226</v>
      </c>
      <c r="F70" s="78">
        <v>40897</v>
      </c>
      <c r="G70" s="70">
        <v>129</v>
      </c>
      <c r="H70" s="70" t="s">
        <v>122</v>
      </c>
      <c r="I70" s="70" t="s">
        <v>186</v>
      </c>
      <c r="J70" s="72">
        <f t="shared" ca="1" si="0"/>
        <v>4.3205479452054796</v>
      </c>
    </row>
    <row r="71" spans="2:10" x14ac:dyDescent="0.2">
      <c r="B71" s="53">
        <v>63</v>
      </c>
      <c r="C71" s="4" t="s">
        <v>190</v>
      </c>
      <c r="D71" s="53" t="s">
        <v>121</v>
      </c>
      <c r="E71" s="53" t="s">
        <v>225</v>
      </c>
      <c r="F71" s="77">
        <v>40939</v>
      </c>
      <c r="G71" s="53">
        <v>120</v>
      </c>
      <c r="H71" s="53" t="s">
        <v>122</v>
      </c>
      <c r="I71" s="53" t="s">
        <v>153</v>
      </c>
      <c r="J71" s="69">
        <f t="shared" ca="1" si="0"/>
        <v>4.2054794520547949</v>
      </c>
    </row>
    <row r="72" spans="2:10" x14ac:dyDescent="0.2">
      <c r="B72" s="53">
        <v>64</v>
      </c>
      <c r="C72" s="4" t="s">
        <v>186</v>
      </c>
      <c r="D72" s="53" t="s">
        <v>121</v>
      </c>
      <c r="E72" s="53" t="s">
        <v>225</v>
      </c>
      <c r="F72" s="77">
        <v>41004</v>
      </c>
      <c r="G72" s="53">
        <v>110</v>
      </c>
      <c r="H72" s="53" t="s">
        <v>122</v>
      </c>
      <c r="I72" s="53" t="s">
        <v>186</v>
      </c>
      <c r="J72" s="69">
        <f t="shared" ca="1" si="0"/>
        <v>4.0273972602739727</v>
      </c>
    </row>
    <row r="73" spans="2:10" x14ac:dyDescent="0.2">
      <c r="B73" s="53">
        <v>65</v>
      </c>
      <c r="C73" s="4" t="s">
        <v>125</v>
      </c>
      <c r="D73" s="53" t="s">
        <v>241</v>
      </c>
      <c r="E73" s="53" t="s">
        <v>231</v>
      </c>
      <c r="F73" s="77">
        <v>41113</v>
      </c>
      <c r="G73" s="53">
        <v>120</v>
      </c>
      <c r="H73" s="53" t="s">
        <v>122</v>
      </c>
      <c r="I73" s="53" t="s">
        <v>236</v>
      </c>
      <c r="J73" s="69">
        <f t="shared" ca="1" si="0"/>
        <v>3.7287671232876711</v>
      </c>
    </row>
    <row r="74" spans="2:10" x14ac:dyDescent="0.2">
      <c r="B74" s="53">
        <v>66</v>
      </c>
      <c r="C74" s="4" t="s">
        <v>192</v>
      </c>
      <c r="D74" s="53" t="s">
        <v>121</v>
      </c>
      <c r="E74" s="53" t="s">
        <v>225</v>
      </c>
      <c r="F74" s="77">
        <v>41114</v>
      </c>
      <c r="G74" s="53">
        <v>155</v>
      </c>
      <c r="H74" s="53" t="s">
        <v>122</v>
      </c>
      <c r="I74" s="53" t="s">
        <v>191</v>
      </c>
      <c r="J74" s="69">
        <f t="shared" ref="J74:J114" ca="1" si="1">(TODAY()-F74)/365</f>
        <v>3.7260273972602738</v>
      </c>
    </row>
    <row r="75" spans="2:10" x14ac:dyDescent="0.2">
      <c r="B75" s="53">
        <v>67</v>
      </c>
      <c r="C75" s="4" t="s">
        <v>193</v>
      </c>
      <c r="D75" s="53" t="s">
        <v>121</v>
      </c>
      <c r="E75" s="53" t="s">
        <v>226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3.5534246575342467</v>
      </c>
    </row>
    <row r="76" spans="2:10" x14ac:dyDescent="0.2">
      <c r="B76" s="53">
        <v>68</v>
      </c>
      <c r="C76" s="4" t="s">
        <v>194</v>
      </c>
      <c r="D76" s="53" t="s">
        <v>121</v>
      </c>
      <c r="E76" s="53" t="s">
        <v>226</v>
      </c>
      <c r="F76" s="77">
        <v>41198</v>
      </c>
      <c r="G76" s="53">
        <v>120</v>
      </c>
      <c r="H76" s="53" t="s">
        <v>122</v>
      </c>
      <c r="I76" s="53" t="s">
        <v>194</v>
      </c>
      <c r="J76" s="69">
        <f t="shared" ca="1" si="1"/>
        <v>3.495890410958904</v>
      </c>
    </row>
    <row r="77" spans="2:10" x14ac:dyDescent="0.2">
      <c r="B77" s="53">
        <v>69</v>
      </c>
      <c r="C77" s="4" t="s">
        <v>195</v>
      </c>
      <c r="D77" s="53" t="s">
        <v>121</v>
      </c>
      <c r="E77" s="53" t="s">
        <v>225</v>
      </c>
      <c r="F77" s="77">
        <v>41220</v>
      </c>
      <c r="G77" s="53">
        <v>134</v>
      </c>
      <c r="H77" s="53" t="s">
        <v>196</v>
      </c>
      <c r="I77" s="53" t="s">
        <v>196</v>
      </c>
      <c r="J77" s="69">
        <f t="shared" ca="1" si="1"/>
        <v>3.4356164383561643</v>
      </c>
    </row>
    <row r="78" spans="2:10" x14ac:dyDescent="0.2">
      <c r="B78" s="53">
        <v>70</v>
      </c>
      <c r="C78" s="4" t="s">
        <v>197</v>
      </c>
      <c r="D78" s="53" t="s">
        <v>121</v>
      </c>
      <c r="E78" s="53" t="s">
        <v>231</v>
      </c>
      <c r="F78" s="77">
        <v>41254</v>
      </c>
      <c r="G78" s="53">
        <v>126</v>
      </c>
      <c r="H78" s="53" t="s">
        <v>122</v>
      </c>
      <c r="I78" s="53" t="s">
        <v>157</v>
      </c>
      <c r="J78" s="69">
        <f t="shared" ca="1" si="1"/>
        <v>3.3424657534246576</v>
      </c>
    </row>
    <row r="79" spans="2:10" x14ac:dyDescent="0.2">
      <c r="B79" s="70">
        <v>71</v>
      </c>
      <c r="C79" s="71" t="s">
        <v>198</v>
      </c>
      <c r="D79" s="70" t="s">
        <v>121</v>
      </c>
      <c r="E79" s="70" t="s">
        <v>225</v>
      </c>
      <c r="F79" s="78">
        <v>41263</v>
      </c>
      <c r="G79" s="70">
        <v>127</v>
      </c>
      <c r="H79" s="70" t="s">
        <v>122</v>
      </c>
      <c r="I79" s="70" t="s">
        <v>237</v>
      </c>
      <c r="J79" s="72">
        <f t="shared" ca="1" si="1"/>
        <v>3.3178082191780822</v>
      </c>
    </row>
    <row r="80" spans="2:10" x14ac:dyDescent="0.2">
      <c r="B80" s="53">
        <v>72</v>
      </c>
      <c r="C80" s="4" t="s">
        <v>199</v>
      </c>
      <c r="D80" s="53" t="s">
        <v>121</v>
      </c>
      <c r="E80" s="53" t="s">
        <v>230</v>
      </c>
      <c r="F80" s="77">
        <v>41339</v>
      </c>
      <c r="G80" s="53">
        <v>109</v>
      </c>
      <c r="H80" s="53" t="s">
        <v>122</v>
      </c>
      <c r="I80" s="53" t="s">
        <v>141</v>
      </c>
      <c r="J80" s="69">
        <f t="shared" ca="1" si="1"/>
        <v>3.1095890410958904</v>
      </c>
    </row>
    <row r="81" spans="2:10" x14ac:dyDescent="0.2">
      <c r="B81" s="53">
        <v>73</v>
      </c>
      <c r="C81" s="4" t="s">
        <v>200</v>
      </c>
      <c r="D81" s="53" t="s">
        <v>242</v>
      </c>
      <c r="E81" s="53" t="s">
        <v>226</v>
      </c>
      <c r="F81" s="77">
        <v>41440</v>
      </c>
      <c r="G81" s="53">
        <v>159</v>
      </c>
      <c r="H81" s="53" t="s">
        <v>122</v>
      </c>
      <c r="I81" s="53" t="s">
        <v>132</v>
      </c>
      <c r="J81" s="69">
        <f t="shared" ca="1" si="1"/>
        <v>2.8328767123287673</v>
      </c>
    </row>
    <row r="82" spans="2:10" x14ac:dyDescent="0.2">
      <c r="B82" s="53">
        <v>74</v>
      </c>
      <c r="C82" s="4" t="s">
        <v>200</v>
      </c>
      <c r="D82" s="53" t="s">
        <v>241</v>
      </c>
      <c r="E82" s="53" t="s">
        <v>226</v>
      </c>
      <c r="F82" s="77">
        <v>41501</v>
      </c>
      <c r="G82" s="53">
        <v>39</v>
      </c>
      <c r="H82" s="53" t="s">
        <v>122</v>
      </c>
      <c r="I82" s="53" t="s">
        <v>132</v>
      </c>
      <c r="J82" s="69">
        <f t="shared" ca="1" si="1"/>
        <v>2.6657534246575341</v>
      </c>
    </row>
    <row r="83" spans="2:10" x14ac:dyDescent="0.2">
      <c r="B83" s="53">
        <v>75</v>
      </c>
      <c r="C83" s="4" t="s">
        <v>201</v>
      </c>
      <c r="D83" s="53" t="s">
        <v>121</v>
      </c>
      <c r="E83" s="53" t="s">
        <v>231</v>
      </c>
      <c r="F83" s="77">
        <v>41549</v>
      </c>
      <c r="G83" s="53">
        <v>103</v>
      </c>
      <c r="H83" s="53" t="s">
        <v>122</v>
      </c>
      <c r="I83" s="53" t="s">
        <v>201</v>
      </c>
      <c r="J83" s="69">
        <f t="shared" ca="1" si="1"/>
        <v>2.5342465753424657</v>
      </c>
    </row>
    <row r="84" spans="2:10" x14ac:dyDescent="0.2">
      <c r="B84" s="53">
        <v>76</v>
      </c>
      <c r="C84" s="4" t="s">
        <v>202</v>
      </c>
      <c r="D84" s="53" t="s">
        <v>121</v>
      </c>
      <c r="E84" s="53" t="s">
        <v>231</v>
      </c>
      <c r="F84" s="77">
        <v>41570</v>
      </c>
      <c r="G84" s="53">
        <v>116</v>
      </c>
      <c r="H84" s="53" t="s">
        <v>122</v>
      </c>
      <c r="I84" s="53" t="s">
        <v>201</v>
      </c>
      <c r="J84" s="69">
        <f t="shared" ca="1" si="1"/>
        <v>2.4767123287671233</v>
      </c>
    </row>
    <row r="85" spans="2:10" x14ac:dyDescent="0.2">
      <c r="B85" s="53">
        <v>77</v>
      </c>
      <c r="C85" s="4" t="s">
        <v>229</v>
      </c>
      <c r="D85" s="53" t="s">
        <v>242</v>
      </c>
      <c r="E85" s="53" t="s">
        <v>225</v>
      </c>
      <c r="F85" s="77">
        <v>41626</v>
      </c>
      <c r="G85" s="53">
        <v>124</v>
      </c>
      <c r="H85" s="53" t="s">
        <v>122</v>
      </c>
      <c r="I85" s="53" t="s">
        <v>132</v>
      </c>
      <c r="J85" s="69">
        <f t="shared" ca="1" si="1"/>
        <v>2.3232876712328765</v>
      </c>
    </row>
    <row r="86" spans="2:10" x14ac:dyDescent="0.2">
      <c r="B86" s="53">
        <v>78</v>
      </c>
      <c r="C86" s="4" t="s">
        <v>203</v>
      </c>
      <c r="D86" s="53" t="s">
        <v>121</v>
      </c>
      <c r="E86" s="53" t="s">
        <v>225</v>
      </c>
      <c r="F86" s="77">
        <v>41628</v>
      </c>
      <c r="G86" s="53">
        <v>124</v>
      </c>
      <c r="H86" s="53" t="s">
        <v>122</v>
      </c>
      <c r="I86" s="53" t="s">
        <v>204</v>
      </c>
      <c r="J86" s="69">
        <f t="shared" ca="1" si="1"/>
        <v>2.3178082191780822</v>
      </c>
    </row>
    <row r="87" spans="2:10" x14ac:dyDescent="0.2">
      <c r="B87" s="53">
        <v>79</v>
      </c>
      <c r="C87" s="4" t="s">
        <v>184</v>
      </c>
      <c r="D87" s="53" t="s">
        <v>240</v>
      </c>
      <c r="E87" s="53" t="s">
        <v>226</v>
      </c>
      <c r="F87" s="77">
        <v>41628</v>
      </c>
      <c r="G87" s="53">
        <v>113</v>
      </c>
      <c r="H87" s="53" t="s">
        <v>122</v>
      </c>
      <c r="I87" s="53" t="s">
        <v>133</v>
      </c>
      <c r="J87" s="69">
        <f t="shared" ca="1" si="1"/>
        <v>2.3178082191780822</v>
      </c>
    </row>
    <row r="88" spans="2:10" x14ac:dyDescent="0.2">
      <c r="B88" s="53">
        <v>80</v>
      </c>
      <c r="C88" s="4" t="s">
        <v>205</v>
      </c>
      <c r="D88" s="53" t="s">
        <v>242</v>
      </c>
      <c r="E88" s="53" t="s">
        <v>225</v>
      </c>
      <c r="F88" s="77">
        <v>41628</v>
      </c>
      <c r="G88" s="53">
        <v>127</v>
      </c>
      <c r="H88" s="53" t="s">
        <v>206</v>
      </c>
      <c r="I88" s="53" t="s">
        <v>206</v>
      </c>
      <c r="J88" s="69">
        <f t="shared" ca="1" si="1"/>
        <v>2.3178082191780822</v>
      </c>
    </row>
    <row r="89" spans="2:10" x14ac:dyDescent="0.2">
      <c r="B89" s="53">
        <v>81</v>
      </c>
      <c r="C89" s="4" t="s">
        <v>207</v>
      </c>
      <c r="D89" s="53" t="s">
        <v>121</v>
      </c>
      <c r="E89" s="53" t="s">
        <v>226</v>
      </c>
      <c r="F89" s="77">
        <v>41618</v>
      </c>
      <c r="G89" s="53">
        <v>98</v>
      </c>
      <c r="H89" s="53" t="s">
        <v>122</v>
      </c>
      <c r="I89" s="53" t="s">
        <v>153</v>
      </c>
      <c r="J89" s="69">
        <f t="shared" ca="1" si="1"/>
        <v>2.3452054794520549</v>
      </c>
    </row>
    <row r="90" spans="2:10" x14ac:dyDescent="0.2">
      <c r="B90" s="70">
        <v>82</v>
      </c>
      <c r="C90" s="71" t="s">
        <v>208</v>
      </c>
      <c r="D90" s="70" t="s">
        <v>121</v>
      </c>
      <c r="E90" s="70" t="s">
        <v>226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2.3178082191780822</v>
      </c>
    </row>
    <row r="91" spans="2:10" x14ac:dyDescent="0.2">
      <c r="B91" s="53">
        <v>83</v>
      </c>
      <c r="C91" s="4" t="s">
        <v>209</v>
      </c>
      <c r="D91" s="53" t="s">
        <v>240</v>
      </c>
      <c r="E91" s="53" t="s">
        <v>231</v>
      </c>
      <c r="F91" s="77">
        <v>41683</v>
      </c>
      <c r="G91" s="53">
        <v>109</v>
      </c>
      <c r="H91" s="53" t="s">
        <v>122</v>
      </c>
      <c r="I91" s="53" t="s">
        <v>186</v>
      </c>
      <c r="J91" s="69">
        <f t="shared" ca="1" si="1"/>
        <v>2.1671232876712327</v>
      </c>
    </row>
    <row r="92" spans="2:10" x14ac:dyDescent="0.2">
      <c r="B92" s="53">
        <v>84</v>
      </c>
      <c r="C92" s="4" t="s">
        <v>210</v>
      </c>
      <c r="D92" s="53" t="s">
        <v>240</v>
      </c>
      <c r="E92" s="53" t="s">
        <v>226</v>
      </c>
      <c r="F92" s="77">
        <v>41687</v>
      </c>
      <c r="G92" s="53">
        <v>124</v>
      </c>
      <c r="H92" s="53" t="s">
        <v>122</v>
      </c>
      <c r="I92" s="53" t="s">
        <v>186</v>
      </c>
      <c r="J92" s="69">
        <f t="shared" ca="1" si="1"/>
        <v>2.1561643835616437</v>
      </c>
    </row>
    <row r="93" spans="2:10" x14ac:dyDescent="0.2">
      <c r="B93" s="53">
        <v>85</v>
      </c>
      <c r="C93" s="4" t="s">
        <v>211</v>
      </c>
      <c r="D93" s="53" t="s">
        <v>121</v>
      </c>
      <c r="E93" s="53" t="s">
        <v>231</v>
      </c>
      <c r="F93" s="77">
        <v>41724</v>
      </c>
      <c r="G93" s="75">
        <v>108</v>
      </c>
      <c r="H93" s="53" t="s">
        <v>122</v>
      </c>
      <c r="I93" s="53" t="s">
        <v>133</v>
      </c>
      <c r="J93" s="69">
        <f t="shared" ca="1" si="1"/>
        <v>2.0547945205479454</v>
      </c>
    </row>
    <row r="94" spans="2:10" x14ac:dyDescent="0.2">
      <c r="B94" s="53">
        <v>86</v>
      </c>
      <c r="C94" s="4" t="s">
        <v>232</v>
      </c>
      <c r="D94" s="53" t="s">
        <v>121</v>
      </c>
      <c r="E94" s="53" t="s">
        <v>226</v>
      </c>
      <c r="F94" s="77">
        <v>41788</v>
      </c>
      <c r="G94" s="75">
        <v>108</v>
      </c>
      <c r="H94" s="53" t="s">
        <v>122</v>
      </c>
      <c r="I94" s="53" t="s">
        <v>191</v>
      </c>
      <c r="J94" s="69">
        <f t="shared" ca="1" si="1"/>
        <v>1.8794520547945206</v>
      </c>
    </row>
    <row r="95" spans="2:10" x14ac:dyDescent="0.2">
      <c r="B95" s="53">
        <v>87</v>
      </c>
      <c r="C95" s="4" t="s">
        <v>233</v>
      </c>
      <c r="D95" s="53" t="s">
        <v>121</v>
      </c>
      <c r="E95" s="53" t="s">
        <v>231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1.6739726027397259</v>
      </c>
    </row>
    <row r="96" spans="2:10" x14ac:dyDescent="0.2">
      <c r="B96" s="53">
        <v>88</v>
      </c>
      <c r="C96" s="4" t="s">
        <v>234</v>
      </c>
      <c r="D96" s="53" t="s">
        <v>121</v>
      </c>
      <c r="E96" s="53" t="s">
        <v>230</v>
      </c>
      <c r="F96" s="77">
        <v>41900</v>
      </c>
      <c r="G96" s="75">
        <v>135</v>
      </c>
      <c r="H96" s="53" t="s">
        <v>122</v>
      </c>
      <c r="I96" s="53" t="s">
        <v>132</v>
      </c>
      <c r="J96" s="69">
        <f t="shared" ca="1" si="1"/>
        <v>1.5726027397260274</v>
      </c>
    </row>
    <row r="97" spans="2:10" x14ac:dyDescent="0.2">
      <c r="B97" s="53">
        <v>89</v>
      </c>
      <c r="C97" s="4" t="s">
        <v>184</v>
      </c>
      <c r="D97" s="53" t="s">
        <v>241</v>
      </c>
      <c r="E97" s="53" t="s">
        <v>226</v>
      </c>
      <c r="F97" s="77">
        <v>41908</v>
      </c>
      <c r="G97" s="75">
        <v>72</v>
      </c>
      <c r="H97" s="53" t="s">
        <v>122</v>
      </c>
      <c r="I97" s="53" t="s">
        <v>133</v>
      </c>
      <c r="J97" s="69">
        <f t="shared" ca="1" si="1"/>
        <v>1.5506849315068494</v>
      </c>
    </row>
    <row r="98" spans="2:10" x14ac:dyDescent="0.2">
      <c r="B98" s="53">
        <v>90</v>
      </c>
      <c r="C98" s="4" t="s">
        <v>235</v>
      </c>
      <c r="D98" s="53" t="s">
        <v>121</v>
      </c>
      <c r="E98" s="53" t="s">
        <v>231</v>
      </c>
      <c r="F98" s="77">
        <v>41911</v>
      </c>
      <c r="G98" s="75">
        <v>104</v>
      </c>
      <c r="H98" s="53" t="s">
        <v>122</v>
      </c>
      <c r="I98" s="53" t="s">
        <v>239</v>
      </c>
      <c r="J98" s="69">
        <f t="shared" ca="1" si="1"/>
        <v>1.5424657534246575</v>
      </c>
    </row>
    <row r="99" spans="2:10" x14ac:dyDescent="0.2">
      <c r="B99" s="53">
        <v>91</v>
      </c>
      <c r="C99" s="4" t="s">
        <v>259</v>
      </c>
      <c r="D99" s="53" t="s">
        <v>121</v>
      </c>
      <c r="E99" s="53" t="s">
        <v>231</v>
      </c>
      <c r="F99" s="77">
        <v>41941</v>
      </c>
      <c r="G99" s="75">
        <v>108</v>
      </c>
      <c r="H99" s="53" t="s">
        <v>122</v>
      </c>
      <c r="I99" s="53" t="s">
        <v>135</v>
      </c>
      <c r="J99" s="69">
        <f t="shared" ca="1" si="1"/>
        <v>1.4602739726027398</v>
      </c>
    </row>
    <row r="100" spans="2:10" x14ac:dyDescent="0.2">
      <c r="B100" s="53">
        <v>92</v>
      </c>
      <c r="C100" s="4" t="s">
        <v>260</v>
      </c>
      <c r="D100" s="53" t="s">
        <v>242</v>
      </c>
      <c r="E100" s="53" t="s">
        <v>227</v>
      </c>
      <c r="F100" s="77">
        <v>41943</v>
      </c>
      <c r="G100" s="75">
        <v>89</v>
      </c>
      <c r="H100" s="53" t="s">
        <v>122</v>
      </c>
      <c r="I100" s="53" t="s">
        <v>132</v>
      </c>
      <c r="J100" s="69">
        <f t="shared" ca="1" si="1"/>
        <v>1.4547945205479451</v>
      </c>
    </row>
    <row r="101" spans="2:10" x14ac:dyDescent="0.2">
      <c r="B101" s="53">
        <v>93</v>
      </c>
      <c r="C101" s="4" t="s">
        <v>261</v>
      </c>
      <c r="D101" s="53" t="s">
        <v>242</v>
      </c>
      <c r="E101" s="53" t="s">
        <v>225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1.3232876712328767</v>
      </c>
    </row>
    <row r="102" spans="2:10" x14ac:dyDescent="0.2">
      <c r="B102" s="53">
        <v>94</v>
      </c>
      <c r="C102" s="4" t="s">
        <v>262</v>
      </c>
      <c r="D102" s="53" t="s">
        <v>121</v>
      </c>
      <c r="E102" s="53" t="s">
        <v>225</v>
      </c>
      <c r="F102" s="77">
        <v>41995</v>
      </c>
      <c r="G102" s="75">
        <v>113</v>
      </c>
      <c r="H102" s="53" t="s">
        <v>122</v>
      </c>
      <c r="I102" s="53" t="s">
        <v>135</v>
      </c>
      <c r="J102" s="69">
        <f t="shared" ca="1" si="1"/>
        <v>1.3123287671232877</v>
      </c>
    </row>
    <row r="103" spans="2:10" x14ac:dyDescent="0.2">
      <c r="B103" s="53">
        <v>95</v>
      </c>
      <c r="C103" s="4" t="s">
        <v>263</v>
      </c>
      <c r="D103" s="53" t="s">
        <v>121</v>
      </c>
      <c r="E103" s="53" t="s">
        <v>225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1.3095890410958904</v>
      </c>
    </row>
    <row r="104" spans="2:10" x14ac:dyDescent="0.2">
      <c r="B104" s="70">
        <v>96</v>
      </c>
      <c r="C104" s="71" t="s">
        <v>192</v>
      </c>
      <c r="D104" s="70" t="s">
        <v>240</v>
      </c>
      <c r="E104" s="70" t="s">
        <v>225</v>
      </c>
      <c r="F104" s="78">
        <v>42001</v>
      </c>
      <c r="G104" s="70">
        <v>136</v>
      </c>
      <c r="H104" s="70" t="s">
        <v>122</v>
      </c>
      <c r="I104" s="70" t="s">
        <v>191</v>
      </c>
      <c r="J104" s="72">
        <f t="shared" ca="1" si="1"/>
        <v>1.295890410958904</v>
      </c>
    </row>
    <row r="105" spans="2:10" x14ac:dyDescent="0.2">
      <c r="B105" s="53">
        <v>97</v>
      </c>
      <c r="C105" s="44" t="s">
        <v>266</v>
      </c>
      <c r="D105" s="114" t="s">
        <v>242</v>
      </c>
      <c r="E105" s="53" t="s">
        <v>225</v>
      </c>
      <c r="F105" s="77">
        <v>42109</v>
      </c>
      <c r="G105" s="114">
        <v>135</v>
      </c>
      <c r="H105" s="53" t="s">
        <v>122</v>
      </c>
      <c r="I105" s="114" t="s">
        <v>204</v>
      </c>
      <c r="J105" s="69">
        <f t="shared" ca="1" si="1"/>
        <v>1</v>
      </c>
    </row>
    <row r="106" spans="2:10" x14ac:dyDescent="0.2">
      <c r="B106" s="53">
        <v>98</v>
      </c>
      <c r="C106" s="4" t="s">
        <v>266</v>
      </c>
      <c r="D106" s="53" t="s">
        <v>241</v>
      </c>
      <c r="E106" s="53" t="s">
        <v>225</v>
      </c>
      <c r="F106" s="77">
        <v>42109</v>
      </c>
      <c r="G106" s="75">
        <v>28</v>
      </c>
      <c r="H106" s="53" t="s">
        <v>122</v>
      </c>
      <c r="I106" s="53" t="s">
        <v>204</v>
      </c>
      <c r="J106" s="69">
        <f t="shared" ca="1" si="1"/>
        <v>1</v>
      </c>
    </row>
    <row r="107" spans="2:10" x14ac:dyDescent="0.2">
      <c r="B107" s="53">
        <v>99</v>
      </c>
      <c r="C107" s="44" t="s">
        <v>269</v>
      </c>
      <c r="D107" s="53" t="s">
        <v>121</v>
      </c>
      <c r="E107" s="53" t="s">
        <v>231</v>
      </c>
      <c r="F107" s="117">
        <v>42193</v>
      </c>
      <c r="G107" s="115">
        <v>108</v>
      </c>
      <c r="H107" s="53" t="s">
        <v>122</v>
      </c>
      <c r="I107" s="115" t="s">
        <v>143</v>
      </c>
      <c r="J107" s="116">
        <f t="shared" ca="1" si="1"/>
        <v>0.76986301369863008</v>
      </c>
    </row>
    <row r="108" spans="2:10" x14ac:dyDescent="0.2">
      <c r="B108" s="70">
        <v>100</v>
      </c>
      <c r="C108" s="71" t="s">
        <v>268</v>
      </c>
      <c r="D108" s="70" t="s">
        <v>242</v>
      </c>
      <c r="E108" s="70" t="s">
        <v>225</v>
      </c>
      <c r="F108" s="78">
        <v>42193</v>
      </c>
      <c r="G108" s="70">
        <v>113</v>
      </c>
      <c r="H108" s="70" t="s">
        <v>122</v>
      </c>
      <c r="I108" s="70" t="s">
        <v>157</v>
      </c>
      <c r="J108" s="72">
        <f t="shared" ca="1" si="1"/>
        <v>0.76986301369863008</v>
      </c>
    </row>
    <row r="109" spans="2:10" x14ac:dyDescent="0.2">
      <c r="B109" s="53">
        <v>101</v>
      </c>
      <c r="C109" s="4" t="s">
        <v>275</v>
      </c>
      <c r="D109" s="53" t="s">
        <v>121</v>
      </c>
      <c r="E109" s="53" t="s">
        <v>231</v>
      </c>
      <c r="F109" s="77">
        <v>42338</v>
      </c>
      <c r="G109" s="75">
        <v>118</v>
      </c>
      <c r="H109" s="53" t="s">
        <v>122</v>
      </c>
      <c r="I109" s="53" t="s">
        <v>143</v>
      </c>
      <c r="J109" s="116">
        <f t="shared" ca="1" si="1"/>
        <v>0.37260273972602742</v>
      </c>
    </row>
    <row r="110" spans="2:10" x14ac:dyDescent="0.2">
      <c r="B110" s="53">
        <v>102</v>
      </c>
      <c r="C110" s="4" t="s">
        <v>276</v>
      </c>
      <c r="D110" s="53" t="s">
        <v>121</v>
      </c>
      <c r="E110" s="53" t="s">
        <v>225</v>
      </c>
      <c r="F110" s="77">
        <v>42349</v>
      </c>
      <c r="G110" s="75">
        <v>113</v>
      </c>
      <c r="H110" s="53" t="s">
        <v>122</v>
      </c>
      <c r="I110" s="53" t="s">
        <v>123</v>
      </c>
      <c r="J110" s="116">
        <f t="shared" ca="1" si="1"/>
        <v>0.34246575342465752</v>
      </c>
    </row>
    <row r="111" spans="2:10" x14ac:dyDescent="0.2">
      <c r="B111" s="53">
        <v>103</v>
      </c>
      <c r="C111" s="4" t="s">
        <v>277</v>
      </c>
      <c r="D111" s="53" t="s">
        <v>242</v>
      </c>
      <c r="E111" s="53" t="s">
        <v>225</v>
      </c>
      <c r="F111" s="77">
        <v>42349</v>
      </c>
      <c r="G111" s="75">
        <v>137</v>
      </c>
      <c r="H111" s="53" t="s">
        <v>122</v>
      </c>
      <c r="I111" s="53" t="s">
        <v>132</v>
      </c>
      <c r="J111" s="116">
        <f t="shared" ca="1" si="1"/>
        <v>0.34246575342465752</v>
      </c>
    </row>
    <row r="112" spans="2:10" x14ac:dyDescent="0.2">
      <c r="B112" s="53">
        <v>104</v>
      </c>
      <c r="C112" s="4" t="s">
        <v>278</v>
      </c>
      <c r="D112" s="53" t="s">
        <v>242</v>
      </c>
      <c r="E112" s="53" t="s">
        <v>225</v>
      </c>
      <c r="F112" s="77">
        <v>42368</v>
      </c>
      <c r="G112" s="75">
        <v>149</v>
      </c>
      <c r="H112" s="53" t="s">
        <v>122</v>
      </c>
      <c r="I112" s="53" t="s">
        <v>127</v>
      </c>
      <c r="J112" s="116">
        <f t="shared" ca="1" si="1"/>
        <v>0.29041095890410956</v>
      </c>
    </row>
    <row r="113" spans="1:22" x14ac:dyDescent="0.2">
      <c r="B113" s="53">
        <v>105</v>
      </c>
      <c r="C113" s="4" t="s">
        <v>183</v>
      </c>
      <c r="D113" s="53" t="s">
        <v>241</v>
      </c>
      <c r="E113" s="53" t="s">
        <v>226</v>
      </c>
      <c r="F113" s="77">
        <v>42368</v>
      </c>
      <c r="G113" s="75">
        <v>56</v>
      </c>
      <c r="H113" s="53" t="s">
        <v>122</v>
      </c>
      <c r="I113" s="53" t="s">
        <v>141</v>
      </c>
      <c r="J113" s="116">
        <f t="shared" ca="1" si="1"/>
        <v>0.29041095890410956</v>
      </c>
    </row>
    <row r="114" spans="1:22" x14ac:dyDescent="0.2">
      <c r="B114" s="70">
        <v>106</v>
      </c>
      <c r="C114" s="71" t="s">
        <v>164</v>
      </c>
      <c r="D114" s="70" t="s">
        <v>241</v>
      </c>
      <c r="E114" s="70" t="s">
        <v>225</v>
      </c>
      <c r="F114" s="78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0.29041095890410956</v>
      </c>
    </row>
    <row r="115" spans="1:22" x14ac:dyDescent="0.2"/>
    <row r="116" spans="1:22" x14ac:dyDescent="0.2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</row>
    <row r="117" spans="1:22" x14ac:dyDescent="0.2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</row>
    <row r="118" spans="1:22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</row>
    <row r="119" spans="1:22" x14ac:dyDescent="0.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</row>
    <row r="120" spans="1:22" x14ac:dyDescent="0.2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</row>
    <row r="121" spans="1:22" x14ac:dyDescent="0.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 x14ac:dyDescent="0.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</row>
    <row r="123" spans="1:22" ht="15" x14ac:dyDescent="0.25">
      <c r="J123" s="76"/>
    </row>
    <row r="124" spans="1:22" ht="15" x14ac:dyDescent="0.25">
      <c r="J124" s="76"/>
    </row>
    <row r="125" spans="1:22" ht="15" x14ac:dyDescent="0.25">
      <c r="J125" s="76"/>
    </row>
    <row r="126" spans="1:22" ht="15" x14ac:dyDescent="0.25">
      <c r="J126" s="76"/>
    </row>
    <row r="127" spans="1:22" ht="15" x14ac:dyDescent="0.25">
      <c r="J127" s="76"/>
    </row>
    <row r="128" spans="1:22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Fernando Turrent Pinedo</cp:lastModifiedBy>
  <cp:lastPrinted>2015-04-21T16:56:20Z</cp:lastPrinted>
  <dcterms:created xsi:type="dcterms:W3CDTF">2014-01-21T23:41:47Z</dcterms:created>
  <dcterms:modified xsi:type="dcterms:W3CDTF">2016-04-14T17:12:48Z</dcterms:modified>
</cp:coreProperties>
</file>