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ortiz\Desktop\Consejo\"/>
    </mc:Choice>
  </mc:AlternateContent>
  <bookViews>
    <workbookView xWindow="0" yWindow="0" windowWidth="20490" windowHeight="6255" tabRatio="749" firstSheet="1" activeTab="1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52511"/>
</workbook>
</file>

<file path=xl/calcChain.xml><?xml version="1.0" encoding="utf-8"?>
<calcChain xmlns="http://schemas.openxmlformats.org/spreadsheetml/2006/main">
  <c r="M28" i="14" l="1"/>
  <c r="N28" i="14"/>
  <c r="J122" i="14"/>
  <c r="J123" i="14"/>
  <c r="J124" i="14"/>
  <c r="J125" i="14"/>
  <c r="J126" i="14"/>
  <c r="J127" i="14"/>
  <c r="J128" i="14"/>
  <c r="J129" i="14"/>
  <c r="J130" i="14"/>
  <c r="J131" i="14"/>
  <c r="J132" i="14"/>
  <c r="J121" i="14" l="1"/>
  <c r="J120" i="14"/>
  <c r="M49" i="14" l="1"/>
  <c r="J119" i="14" l="1"/>
  <c r="J118" i="14"/>
  <c r="J117" i="14"/>
  <c r="J116" i="14"/>
  <c r="J115" i="14"/>
  <c r="J9" i="14" l="1"/>
  <c r="J114" i="14" l="1"/>
  <c r="J113" i="14"/>
  <c r="J112" i="14"/>
  <c r="J111" i="14"/>
  <c r="J110" i="14"/>
  <c r="J109" i="14"/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51" i="14"/>
  <c r="M51" i="14"/>
  <c r="J49" i="14"/>
  <c r="N50" i="14"/>
  <c r="M50" i="14"/>
  <c r="J48" i="14"/>
  <c r="N49" i="14"/>
  <c r="J47" i="14"/>
  <c r="N48" i="14"/>
  <c r="M48" i="14"/>
  <c r="J46" i="14"/>
  <c r="N47" i="14"/>
  <c r="M47" i="14"/>
  <c r="J45" i="14"/>
  <c r="N46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7" i="14"/>
  <c r="M27" i="14"/>
  <c r="J26" i="14"/>
  <c r="N26" i="14"/>
  <c r="M26" i="14"/>
  <c r="J25" i="14"/>
  <c r="N25" i="14"/>
  <c r="M25" i="14"/>
  <c r="J24" i="14"/>
  <c r="N24" i="14"/>
  <c r="M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M29" i="14" l="1"/>
  <c r="N29" i="14"/>
  <c r="N52" i="14"/>
  <c r="M52" i="14"/>
</calcChain>
</file>

<file path=xl/sharedStrings.xml><?xml version="1.0" encoding="utf-8"?>
<sst xmlns="http://schemas.openxmlformats.org/spreadsheetml/2006/main" count="875" uniqueCount="306">
  <si>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</si>
  <si>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</si>
  <si>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</si>
  <si>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</si>
  <si>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</si>
  <si>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</si>
  <si>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</si>
  <si>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</si>
  <si>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</si>
  <si>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</si>
  <si>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</si>
  <si>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</si>
  <si>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</si>
  <si>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</si>
  <si>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</si>
  <si>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</si>
  <si>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</si>
  <si>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</si>
  <si>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</si>
  <si>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</si>
  <si>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</si>
  <si>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</si>
  <si>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</si>
  <si>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</si>
  <si>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</si>
  <si>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</si>
  <si>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</si>
  <si>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</si>
  <si>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</si>
  <si>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</si>
  <si>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</si>
  <si>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</si>
  <si>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</si>
  <si>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</si>
  <si>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</si>
  <si>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</si>
  <si>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</si>
  <si>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</si>
  <si>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</si>
  <si>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</si>
  <si>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</si>
  <si>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</si>
  <si>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</si>
  <si>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</si>
  <si>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</si>
  <si>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</si>
  <si>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</si>
  <si>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</si>
  <si>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</si>
  <si>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</si>
  <si>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</si>
  <si>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</si>
  <si>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</si>
  <si>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</si>
  <si>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</si>
  <si>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</si>
  <si>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</si>
  <si>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</si>
  <si>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</si>
  <si>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</si>
  <si>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</si>
  <si>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</si>
  <si>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</si>
  <si>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</si>
  <si>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</si>
  <si>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</si>
  <si>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</si>
  <si>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</si>
  <si>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</si>
  <si>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</si>
  <si>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</si>
  <si>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</si>
  <si>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</si>
  <si>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</si>
  <si>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</si>
  <si>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</si>
  <si>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</si>
  <si>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</si>
  <si>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</si>
  <si>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</si>
  <si>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</si>
  <si>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</si>
  <si>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</si>
  <si>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</si>
  <si>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</si>
  <si>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</si>
  <si>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</si>
  <si>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</si>
  <si>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</si>
  <si>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</si>
  <si>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</si>
  <si>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</si>
  <si>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</si>
  <si>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</si>
  <si>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</si>
  <si>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</si>
  <si>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</si>
  <si>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</si>
  <si>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</si>
  <si>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</si>
  <si>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</si>
  <si>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</si>
  <si>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</si>
  <si>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</si>
  <si>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</si>
  <si>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</si>
  <si>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</si>
  <si>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</si>
  <si>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</si>
  <si>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</si>
  <si>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</si>
  <si>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</si>
  <si>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</si>
  <si>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</si>
  <si>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</si>
  <si>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</si>
  <si>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</si>
  <si>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</si>
  <si>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</si>
  <si>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</si>
  <si>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</si>
  <si>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</si>
  <si>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</si>
  <si>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</si>
  <si>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</si>
  <si>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</si>
  <si>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</si>
  <si>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</si>
  <si>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</si>
  <si>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</si>
  <si>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</si>
  <si>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</si>
  <si>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</si>
  <si>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</si>
  <si>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</si>
  <si>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</si>
  <si>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</si>
  <si>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</si>
  <si>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</si>
  <si>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</si>
  <si>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</si>
  <si>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</si>
  <si>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</si>
  <si>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</si>
  <si>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</si>
  <si>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</si>
  <si>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</si>
  <si>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</si>
  <si>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</si>
  <si>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</si>
  <si>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</si>
  <si>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</si>
  <si>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</si>
  <si>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</si>
  <si>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</si>
  <si>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</si>
  <si>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</si>
  <si>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</si>
  <si>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</si>
  <si>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</si>
  <si>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</si>
  <si>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</si>
  <si>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</si>
  <si>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</si>
  <si>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</si>
  <si>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</si>
  <si>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</si>
  <si>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</si>
  <si>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</si>
  <si>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</si>
  <si>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</si>
  <si>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</si>
  <si>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</si>
  <si>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</si>
  <si>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</si>
  <si>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</si>
  <si>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</si>
  <si>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</si>
  <si>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</si>
  <si>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</si>
  <si>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</si>
  <si>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</si>
  <si>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</si>
  <si>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</si>
  <si>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</si>
  <si>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</si>
  <si>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</si>
  <si>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</si>
  <si>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</si>
  <si>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</si>
  <si>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</si>
  <si>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</si>
  <si>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</si>
  <si>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</si>
  <si>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</si>
  <si>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</si>
  <si>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</si>
  <si>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</si>
  <si>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</si>
  <si>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</si>
  <si>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</si>
  <si>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</si>
  <si>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</si>
  <si>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</si>
  <si>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</si>
  <si>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</si>
  <si>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</si>
  <si>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</si>
  <si>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</si>
  <si>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</si>
  <si>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</si>
  <si>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</si>
  <si>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</si>
  <si>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</si>
  <si>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</si>
  <si>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</si>
  <si>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</si>
  <si>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</si>
  <si>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</si>
  <si>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</si>
  <si>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</si>
  <si>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</si>
  <si>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</si>
  <si>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</si>
  <si>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</si>
  <si>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</si>
  <si>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</si>
  <si>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</si>
  <si>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</si>
  <si>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</si>
  <si>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</si>
  <si>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</si>
  <si>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</si>
  <si>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</si>
  <si>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</si>
  <si>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</si>
  <si>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</si>
  <si>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</si>
  <si>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</si>
  <si>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</si>
  <si>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</si>
  <si>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</si>
  <si>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</si>
  <si>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</si>
  <si>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</si>
  <si>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</si>
  <si>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</si>
  <si>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</si>
  <si>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</si>
  <si>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</si>
  <si>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</si>
  <si>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</si>
  <si>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</si>
  <si>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</si>
  <si>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</si>
  <si>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</si>
  <si>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</si>
  <si>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</si>
  <si>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</si>
  <si>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</si>
  <si>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</si>
  <si>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</si>
  <si>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</si>
  <si>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</si>
  <si>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</si>
  <si>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</si>
  <si>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</si>
  <si>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</si>
  <si>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</si>
  <si>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</si>
  <si>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</si>
  <si>
    <t>4T15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</si>
  <si>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</si>
  <si>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</si>
  <si>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</si>
  <si>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</si>
  <si>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</si>
  <si>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</si>
  <si>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 xml:space="preserve">Gastos relativos a transacciones de pagos basados en acciones </t>
  </si>
  <si>
    <t>Otros Pasivos</t>
  </si>
  <si>
    <t>1T16</t>
  </si>
  <si>
    <t>Aportaciones para futuros aumentos de capital</t>
  </si>
  <si>
    <t>2T16</t>
  </si>
  <si>
    <t xml:space="preserve"> </t>
  </si>
  <si>
    <t>Aguascalientes Centro</t>
  </si>
  <si>
    <t>CD MX Aeropuerto</t>
  </si>
  <si>
    <t>Ciudad de México</t>
  </si>
  <si>
    <t>San Luis Potosí Centro</t>
  </si>
  <si>
    <t>CD MX Alameda</t>
  </si>
  <si>
    <t>Reynosa Aeropuerto</t>
  </si>
  <si>
    <t>3T16</t>
  </si>
  <si>
    <t>Tijuana</t>
  </si>
  <si>
    <t>Santiago Aeropuerto</t>
  </si>
  <si>
    <t>Toluca Zona Industrial</t>
  </si>
  <si>
    <t>Rosarito</t>
  </si>
  <si>
    <t>Chile</t>
  </si>
  <si>
    <t>4T16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</si>
  <si>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</si>
  <si>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</si>
  <si>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</si>
  <si>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</si>
  <si>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</si>
  <si>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</si>
  <si>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</si>
  <si>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City Centro</t>
  </si>
  <si>
    <t>Celaya Galerías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</si>
</sst>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3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  <numFmt numFmtId="170" formatCode="_(* #,##0_);_(* \(#,##0\);_(* &quot;-&quot;??_);_(@_)"/>
    <numFmt numFmtId="171" formatCode="_(* #,##0.0_);[Red]_(* \(#,##0.0\);_(* &quot;-&quot;??_);_(@_)"/>
    <numFmt numFmtId="172" formatCode="_(* #,###.0_);_(* \(#,###.0\);_(* .0_);_(@_)"/>
    <numFmt numFmtId="173" formatCode="_(* #,###.0,_);_(* \(#,###.0,\);_(* .0,_);_(@_)"/>
    <numFmt numFmtId="174" formatCode="_(* #,##0_);_(* \(#,##0\);_(* 0_);_(@_)"/>
    <numFmt numFmtId="175" formatCode="_(* #,##0,_);_(* \(#,##0,\);_(* 0,_);_(@_)"/>
    <numFmt numFmtId="176" formatCode="_(* #,##0.0_);_(* \(#,##0.0\);_(* &quot;-&quot;??_);_(@_)"/>
    <numFmt numFmtId="177" formatCode="yyyy"/>
    <numFmt numFmtId="178" formatCode="General_)"/>
    <numFmt numFmtId="179" formatCode="0.000"/>
    <numFmt numFmtId="180" formatCode="#,##0.0_);\(#,##0.0\)"/>
    <numFmt numFmtId="181" formatCode="#,##0.000_);\(#,##0.000\)"/>
    <numFmt numFmtId="182" formatCode="\(0.00%"/>
    <numFmt numFmtId="183" formatCode="0.000_)"/>
    <numFmt numFmtId="184" formatCode="_._.* #,##0.0_)_%;_._.* \(#,##0.0\)_%"/>
    <numFmt numFmtId="185" formatCode="_._.* #,##0.000_)_%;_._.* \(#,##0.000\)_%;_._.* \ .000_)_%"/>
    <numFmt numFmtId="186" formatCode="_ * #,##0.00_ ;_ * \-#,##0.00_ ;_ * &quot;-&quot;??_ ;_ @_ "/>
    <numFmt numFmtId="187" formatCode="_ &quot;$&quot;* #,##0_ ;_ &quot;$&quot;* \-#,##0_ ;_ &quot;$&quot;* &quot;-&quot;_ ;_ @_ "/>
    <numFmt numFmtId="188" formatCode="* \(#,##0\);* #,##0_);&quot;-&quot;??_);@"/>
    <numFmt numFmtId="189" formatCode="_(&quot;$&quot;* #,###.0_);_(&quot;$&quot;* \(#,###.0\);_(&quot;$&quot;* .0_);_(@_)"/>
    <numFmt numFmtId="190" formatCode="_(&quot;$&quot;* #,###.00_);_(&quot;$&quot;* \(#,###.00\);_(&quot;$&quot;* .00_);_(@_)"/>
    <numFmt numFmtId="191" formatCode="_(&quot;$&quot;* #,###.0,_);_(&quot;$&quot;* \(#,###.0,\);_(&quot;$&quot;* .0,_);_(@_)"/>
    <numFmt numFmtId="192" formatCode="_(&quot;$&quot;* #,##0,_);_(&quot;$&quot;* \(#,##0,\);_(&quot;$&quot;* 0,_);_(@_)"/>
    <numFmt numFmtId="193" formatCode="_._.&quot;$&quot;* #,##0.0_)_%;_._.&quot;$&quot;* \(#,##0.0\)_%;_._.&quot;$&quot;* \ .0_)_%"/>
    <numFmt numFmtId="194" formatCode="&quot;$&quot;* #,##0.00_);&quot;$&quot;* \(#,##0.00\)"/>
    <numFmt numFmtId="195" formatCode="_._.&quot;$&quot;* #,##0.000_)_%;_._.&quot;$&quot;* \(#,##0.000\)_%;_._.&quot;$&quot;* \ .000_)_%"/>
    <numFmt numFmtId="196" formatCode="&quot;$&quot;#,##0;&quot;$&quot;\-#,##0"/>
    <numFmt numFmtId="197" formatCode="m\o\n\th\ d\,\ \y\y\y\y"/>
    <numFmt numFmtId="198" formatCode="* #,##0_);* \(#,##0\);&quot;-&quot;??_);@"/>
    <numFmt numFmtId="199" formatCode="\U\S\$#,##0.00;\(\U\S\$#,##0.00\)"/>
    <numFmt numFmtId="200" formatCode="_-* #,##0\ _D_M_-;\-* #,##0\ _D_M_-;_-* &quot;-&quot;\ _D_M_-;_-@_-"/>
    <numFmt numFmtId="201" formatCode="_-* #,##0.00\ _D_M_-;\-* #,##0.00\ _D_M_-;_-* &quot;-&quot;??\ _D_M_-;_-@_-"/>
    <numFmt numFmtId="202" formatCode="_-[$€-2]* #,##0.00_-;\-[$€-2]* #,##0.00_-;_-[$€-2]* &quot;-&quot;??_-"/>
    <numFmt numFmtId="203" formatCode="_-* #,##0\ _P_t_s_-;\-* #,##0\ _P_t_s_-;_-* &quot;-&quot;\ _P_t_s_-;_-@_-"/>
    <numFmt numFmtId="204" formatCode="#.00"/>
    <numFmt numFmtId="205" formatCode="#."/>
    <numFmt numFmtId="206" formatCode=";;;"/>
    <numFmt numFmtId="207" formatCode="&quot;SFr.&quot;#,##0;[Red]&quot;SFr.&quot;\-#,##0"/>
    <numFmt numFmtId="208" formatCode="&quot;SFr.&quot;#,##0.00;[Red]&quot;SFr.&quot;\-#,##0.00"/>
    <numFmt numFmtId="209" formatCode="&quot;£&quot;#,##0;[Red]\-&quot;£&quot;#,##0"/>
    <numFmt numFmtId="210" formatCode="&quot;£&quot;#,##0.00;[Red]\-&quot;£&quot;#,##0.00"/>
    <numFmt numFmtId="211" formatCode="_-&quot;$&quot;* #,##0_-;_-&quot;$&quot;* #,##0\-;_-&quot;$&quot;* &quot;-&quot;_-;_-@_-"/>
    <numFmt numFmtId="212" formatCode="_-&quot;$&quot;* #,##0.00_-;_-&quot;$&quot;* #,##0.00\-;_-&quot;$&quot;* &quot;-&quot;??_-;_-@_-"/>
    <numFmt numFmtId="213" formatCode="_ * #,##0_ ;_ * &quot;\&quot;&quot;\&quot;&quot;\&quot;&quot;\&quot;&quot;\&quot;&quot;\&quot;\-#,##0_ ;_ * &quot;-&quot;_ ;_ @_ "/>
    <numFmt numFmtId="214" formatCode="_(0_)%;\(0\)%;\ \ _)\%"/>
    <numFmt numFmtId="215" formatCode="_._._(* 0_)%;_._.\(* 0\)%;_._._(* \ _)\%"/>
    <numFmt numFmtId="216" formatCode="0_)%;\(0\)%"/>
    <numFmt numFmtId="217" formatCode="0%_);\(0%\)"/>
    <numFmt numFmtId="218" formatCode="_(* #.0_)%;_(* \(#.0\)%;_(* .0_)%"/>
    <numFmt numFmtId="219" formatCode="_(* 0_)%;_(* \(0\)%;_(* 0_)%"/>
    <numFmt numFmtId="220" formatCode="#,##0.000"/>
    <numFmt numFmtId="221" formatCode="_(0.0_)%;\(0.0\)%;\ \ .0_)%"/>
    <numFmt numFmtId="222" formatCode="_._._(* 0.0_)%;_._.\(* 0.0\)%;_._._(* \ .0_)%"/>
    <numFmt numFmtId="223" formatCode="_(0.00_)%;\(0.00\)%;\ \ .00_)%"/>
    <numFmt numFmtId="224" formatCode="_._._(* 0.00_)%;_._.\(* 0.00\)%;_._._(* \ .00_)%"/>
    <numFmt numFmtId="225" formatCode="_(0.000_)%;\(0.000\)%;\ \ .000_)%"/>
    <numFmt numFmtId="226" formatCode="_._._(* 0.000_)%;_._.\(* 0.000\)%;_._._(* \ .000_)%"/>
    <numFmt numFmtId="227" formatCode="#,##0.0;[Red]\(#,##0.0\);&quot;- &quot;"/>
    <numFmt numFmtId="228" formatCode="\+0.00%\+"/>
    <numFmt numFmtId="229" formatCode="0.00%\)"/>
    <numFmt numFmtId="230" formatCode="_(* #,##0.000_);_(* \(#,##0.000\);_(* &quot;-&quot;_);_(@_)"/>
    <numFmt numFmtId="231" formatCode="#,##0.0;[Red]\(#,##0.0\)"/>
    <numFmt numFmtId="232" formatCode="_(* #,##0_);_(* \(#,##0\);_(* \ _)"/>
    <numFmt numFmtId="233" formatCode="_(* #,##0.0_);_(* \(#,##0.0\);_(* \ .0_)"/>
    <numFmt numFmtId="234" formatCode="_(* #,##0.00_);_(* \(#,##0.00\);_(* \ .00_)"/>
    <numFmt numFmtId="235" formatCode="_(* #,##0.000_);_(* \(#,##0.000\);_(* \ .000_)"/>
    <numFmt numFmtId="236" formatCode="_(&quot;$&quot;* #,##0_);_(&quot;$&quot;* \(#,##0\);_(&quot;$&quot;* \ _)"/>
    <numFmt numFmtId="237" formatCode="_(&quot;$&quot;* #,##0.0_);_(&quot;$&quot;* \(#,##0.0\);_(&quot;$&quot;* \ .0_)"/>
    <numFmt numFmtId="238" formatCode="_(&quot;$&quot;* #,##0.00_);_(&quot;$&quot;* \(#,##0.00\);_(&quot;$&quot;* \ .00_)"/>
    <numFmt numFmtId="239" formatCode="_(&quot;$&quot;* #,##0.000_);_(&quot;$&quot;* \(#,##0.000\);_(&quot;$&quot;* \ .000_)"/>
    <numFmt numFmtId="240" formatCode="#,##0;[Red]\(#,##0\);\ &quot;-&quot;"/>
    <numFmt numFmtId="241" formatCode="0.000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  <font>
      <sz val="11"/>
      <color indexed="8"/>
      <name val="Calibri"/>
      <family val="2"/>
    </font>
    <font>
      <sz val="10"/>
      <name val="Century Gothic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Tms Rmn"/>
    </font>
    <font>
      <b/>
      <sz val="10"/>
      <name val="MS Sans Serif"/>
      <family val="2"/>
    </font>
    <font>
      <sz val="11"/>
      <color indexed="17"/>
      <name val="Calibri"/>
      <family val="2"/>
    </font>
    <font>
      <sz val="12"/>
      <name val="±¼¸²Ã¼"/>
      <charset val="129"/>
    </font>
    <font>
      <sz val="9"/>
      <name val="Times New Roman"/>
      <family val="1"/>
    </font>
    <font>
      <b/>
      <sz val="11"/>
      <color indexed="52"/>
      <name val="Calibri"/>
      <family val="2"/>
    </font>
    <font>
      <sz val="8"/>
      <color indexed="15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7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name val="Tms Rmn"/>
    </font>
    <font>
      <sz val="7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0"/>
      <name val="MS Serif"/>
      <family val="1"/>
    </font>
    <font>
      <sz val="8"/>
      <name val="MS Sans Serif"/>
      <family val="2"/>
    </font>
    <font>
      <sz val="8"/>
      <name val="Helv"/>
    </font>
    <font>
      <sz val="1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sz val="12"/>
      <color indexed="13"/>
      <name val="SWISS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2"/>
      <name val="Arial"/>
      <family val="2"/>
    </font>
    <font>
      <b/>
      <sz val="10"/>
      <name val="SWISS"/>
    </font>
    <font>
      <sz val="12"/>
      <name val="Arial MT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color indexed="56"/>
      <name val="Times New Roman"/>
      <family val="1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b/>
      <sz val="11"/>
      <name val="Helv"/>
    </font>
    <font>
      <sz val="7"/>
      <name val="Small Fonts"/>
      <family val="2"/>
    </font>
    <font>
      <sz val="12"/>
      <name val="SWISS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color indexed="0"/>
      <name val="Helv"/>
    </font>
    <font>
      <sz val="12"/>
      <color indexed="8"/>
      <name val="HLV"/>
    </font>
    <font>
      <b/>
      <sz val="8"/>
      <color indexed="8"/>
      <name val="Helv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sz val="8"/>
      <color indexed="8"/>
      <name val="Wingdings"/>
      <charset val="2"/>
    </font>
    <font>
      <u val="double"/>
      <sz val="14"/>
      <color indexed="8"/>
      <name val="Arial"/>
      <family val="2"/>
    </font>
    <font>
      <u/>
      <sz val="10"/>
      <color indexed="2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gray0625">
        <fgColor rgb="FF000000"/>
        <b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20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171" fontId="25" fillId="0" borderId="0" applyFont="0" applyFill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6" fillId="0" borderId="0"/>
    <xf numFmtId="172" fontId="27" fillId="0" borderId="0" applyFont="0" applyFill="0" applyBorder="0" applyAlignment="0" applyProtection="0">
      <alignment horizontal="left"/>
    </xf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>
      <alignment horizontal="left"/>
    </xf>
    <xf numFmtId="175" fontId="27" fillId="0" borderId="0" applyFont="0" applyFill="0" applyBorder="0" applyAlignment="0" applyProtection="0"/>
    <xf numFmtId="0" fontId="1" fillId="52" borderId="0" applyNumberFormat="0" applyFont="0" applyBorder="0" applyAlignment="0" applyProtection="0"/>
    <xf numFmtId="40" fontId="7" fillId="0" borderId="13"/>
    <xf numFmtId="0" fontId="25" fillId="0" borderId="14" applyNumberFormat="0" applyFont="0" applyAlignment="0"/>
    <xf numFmtId="40" fontId="28" fillId="0" borderId="14"/>
    <xf numFmtId="40" fontId="28" fillId="0" borderId="14">
      <alignment vertical="center"/>
    </xf>
    <xf numFmtId="0" fontId="29" fillId="0" borderId="0" applyNumberFormat="0" applyFill="0" applyBorder="0" applyAlignment="0" applyProtection="0"/>
    <xf numFmtId="5" fontId="30" fillId="0" borderId="3" applyAlignment="0" applyProtection="0"/>
    <xf numFmtId="176" fontId="25" fillId="0" borderId="0" applyFill="0" applyBorder="0" applyProtection="0"/>
    <xf numFmtId="0" fontId="31" fillId="7" borderId="0" applyNumberFormat="0" applyBorder="0" applyAlignment="0" applyProtection="0"/>
    <xf numFmtId="0" fontId="32" fillId="0" borderId="0"/>
    <xf numFmtId="177" fontId="6" fillId="0" borderId="0" applyFill="0" applyBorder="0" applyAlignment="0"/>
    <xf numFmtId="178" fontId="33" fillId="0" borderId="0" applyFill="0" applyBorder="0" applyAlignment="0"/>
    <xf numFmtId="179" fontId="33" fillId="0" borderId="0" applyFill="0" applyBorder="0" applyAlignment="0"/>
    <xf numFmtId="180" fontId="23" fillId="0" borderId="0" applyFill="0" applyBorder="0" applyAlignment="0"/>
    <xf numFmtId="181" fontId="2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34" fillId="19" borderId="15" applyNumberFormat="0" applyAlignment="0" applyProtection="0"/>
    <xf numFmtId="40" fontId="35" fillId="20" borderId="0"/>
    <xf numFmtId="40" fontId="35" fillId="20" borderId="0"/>
    <xf numFmtId="0" fontId="36" fillId="21" borderId="16" applyNumberFormat="0" applyAlignment="0" applyProtection="0"/>
    <xf numFmtId="0" fontId="37" fillId="0" borderId="17" applyNumberFormat="0" applyFill="0" applyAlignment="0" applyProtection="0"/>
    <xf numFmtId="0" fontId="38" fillId="0" borderId="0" applyFill="0" applyBorder="0" applyProtection="0">
      <alignment horizontal="center"/>
      <protection locked="0"/>
    </xf>
    <xf numFmtId="0" fontId="39" fillId="0" borderId="0" applyFill="0" applyBorder="0" applyProtection="0">
      <alignment horizontal="center"/>
    </xf>
    <xf numFmtId="0" fontId="40" fillId="22" borderId="0" applyNumberFormat="0">
      <alignment horizontal="right"/>
    </xf>
    <xf numFmtId="0" fontId="41" fillId="0" borderId="18">
      <alignment horizontal="center"/>
    </xf>
    <xf numFmtId="0" fontId="42" fillId="23" borderId="0">
      <alignment horizontal="left"/>
    </xf>
    <xf numFmtId="0" fontId="43" fillId="23" borderId="0">
      <alignment horizontal="right"/>
    </xf>
    <xf numFmtId="0" fontId="44" fillId="24" borderId="0">
      <alignment horizontal="center"/>
    </xf>
    <xf numFmtId="0" fontId="43" fillId="23" borderId="0">
      <alignment horizontal="right"/>
    </xf>
    <xf numFmtId="0" fontId="45" fillId="24" borderId="0">
      <alignment horizontal="left"/>
    </xf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77" fontId="6" fillId="0" borderId="0" applyFont="0" applyFill="0" applyBorder="0" applyAlignment="0" applyProtection="0"/>
    <xf numFmtId="184" fontId="47" fillId="0" borderId="0" applyFont="0" applyFill="0" applyBorder="0" applyAlignment="0" applyProtection="0"/>
    <xf numFmtId="39" fontId="48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6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0" applyFill="0" applyBorder="0" applyAlignment="0" applyProtection="0">
      <protection locked="0"/>
    </xf>
    <xf numFmtId="0" fontId="51" fillId="0" borderId="0" applyNumberFormat="0" applyAlignment="0">
      <alignment horizontal="left"/>
    </xf>
    <xf numFmtId="188" fontId="25" fillId="0" borderId="0" applyFill="0" applyBorder="0" applyProtection="0"/>
    <xf numFmtId="188" fontId="25" fillId="0" borderId="3" applyFill="0" applyProtection="0"/>
    <xf numFmtId="188" fontId="25" fillId="0" borderId="19" applyFill="0" applyProtection="0"/>
    <xf numFmtId="0" fontId="25" fillId="0" borderId="0" applyFill="0" applyBorder="0" applyProtection="0"/>
    <xf numFmtId="189" fontId="27" fillId="0" borderId="0" applyFont="0" applyFill="0" applyBorder="0" applyAlignment="0" applyProtection="0">
      <alignment horizontal="left"/>
    </xf>
    <xf numFmtId="190" fontId="27" fillId="0" borderId="0" applyFont="0" applyFill="0" applyBorder="0" applyAlignment="0" applyProtection="0">
      <alignment horizontal="left"/>
    </xf>
    <xf numFmtId="191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52" fillId="25" borderId="20">
      <alignment horizontal="left" vertical="top" wrapText="1"/>
    </xf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" fontId="1" fillId="0" borderId="0" applyFont="0" applyFill="0" applyBorder="0" applyAlignment="0" applyProtection="0"/>
    <xf numFmtId="0" fontId="1" fillId="53" borderId="0" applyNumberFormat="0" applyFont="0" applyBorder="0" applyAlignment="0" applyProtection="0"/>
    <xf numFmtId="197" fontId="54" fillId="0" borderId="0">
      <protection locked="0"/>
    </xf>
    <xf numFmtId="14" fontId="55" fillId="0" borderId="0" applyFill="0" applyBorder="0" applyAlignment="0"/>
    <xf numFmtId="198" fontId="25" fillId="0" borderId="0" applyFill="0" applyBorder="0" applyProtection="0"/>
    <xf numFmtId="198" fontId="25" fillId="0" borderId="3" applyFill="0" applyProtection="0"/>
    <xf numFmtId="198" fontId="25" fillId="0" borderId="19" applyFill="0" applyProtection="0"/>
    <xf numFmtId="0" fontId="23" fillId="0" borderId="0"/>
    <xf numFmtId="199" fontId="6" fillId="0" borderId="21">
      <alignment vertical="center"/>
    </xf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23" fillId="0" borderId="22"/>
    <xf numFmtId="0" fontId="23" fillId="0" borderId="22"/>
    <xf numFmtId="0" fontId="56" fillId="0" borderId="0" applyNumberFormat="0" applyFill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40" fillId="32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5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4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4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2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40" fillId="3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58" fillId="40" borderId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59" fillId="0" borderId="0" applyNumberFormat="0" applyAlignment="0">
      <alignment horizontal="left"/>
    </xf>
    <xf numFmtId="0" fontId="60" fillId="10" borderId="15" applyNumberFormat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61" fillId="0" borderId="0" applyProtection="0"/>
    <xf numFmtId="204" fontId="54" fillId="0" borderId="0">
      <protection locked="0"/>
    </xf>
    <xf numFmtId="0" fontId="62" fillId="0" borderId="24"/>
    <xf numFmtId="0" fontId="62" fillId="0" borderId="22"/>
    <xf numFmtId="0" fontId="62" fillId="41" borderId="22"/>
    <xf numFmtId="0" fontId="63" fillId="24" borderId="0"/>
    <xf numFmtId="38" fontId="27" fillId="42" borderId="0" applyNumberFormat="0" applyBorder="0" applyAlignment="0" applyProtection="0"/>
    <xf numFmtId="0" fontId="64" fillId="0" borderId="25" applyNumberFormat="0" applyAlignment="0" applyProtection="0">
      <alignment horizontal="left" vertical="center"/>
    </xf>
    <xf numFmtId="0" fontId="64" fillId="0" borderId="4">
      <alignment horizontal="left" vertical="center"/>
    </xf>
    <xf numFmtId="14" fontId="7" fillId="43" borderId="26">
      <alignment horizontal="center" vertical="center" wrapText="1"/>
    </xf>
    <xf numFmtId="0" fontId="39" fillId="0" borderId="0" applyFill="0" applyAlignment="0" applyProtection="0">
      <protection locked="0"/>
    </xf>
    <xf numFmtId="0" fontId="39" fillId="0" borderId="1" applyFill="0" applyAlignment="0" applyProtection="0">
      <protection locked="0"/>
    </xf>
    <xf numFmtId="205" fontId="65" fillId="0" borderId="0">
      <protection locked="0"/>
    </xf>
    <xf numFmtId="205" fontId="65" fillId="0" borderId="0">
      <protection locked="0"/>
    </xf>
    <xf numFmtId="206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68" fillId="6" borderId="0" applyNumberFormat="0" applyBorder="0" applyAlignment="0" applyProtection="0"/>
    <xf numFmtId="10" fontId="27" fillId="44" borderId="27" applyNumberFormat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" fillId="52" borderId="0" applyNumberFormat="0" applyFont="0" applyBorder="0" applyAlignment="0" applyProtection="0"/>
    <xf numFmtId="0" fontId="42" fillId="23" borderId="0">
      <alignment horizontal="left"/>
    </xf>
    <xf numFmtId="0" fontId="57" fillId="24" borderId="0">
      <alignment horizontal="left"/>
    </xf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178" fontId="28" fillId="45" borderId="0"/>
    <xf numFmtId="0" fontId="1" fillId="54" borderId="0" applyNumberFormat="0" applyFont="0" applyBorder="0" applyAlignment="0" applyProtection="0"/>
    <xf numFmtId="0" fontId="50" fillId="0" borderId="0" applyFill="0" applyBorder="0" applyAlignment="0" applyProtection="0"/>
    <xf numFmtId="43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69" fillId="0" borderId="26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37" fontId="70" fillId="0" borderId="0"/>
    <xf numFmtId="0" fontId="71" fillId="0" borderId="0"/>
    <xf numFmtId="38" fontId="66" fillId="0" borderId="0">
      <protection locked="0"/>
    </xf>
    <xf numFmtId="213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37" fontId="6" fillId="0" borderId="0"/>
    <xf numFmtId="0" fontId="23" fillId="0" borderId="0"/>
    <xf numFmtId="0" fontId="6" fillId="0" borderId="0"/>
    <xf numFmtId="0" fontId="22" fillId="0" borderId="0"/>
    <xf numFmtId="0" fontId="6" fillId="0" borderId="0" applyNumberFormat="0" applyFill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6" fillId="47" borderId="28" applyNumberFormat="0" applyFont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0" fontId="72" fillId="48" borderId="0">
      <alignment horizontal="right"/>
    </xf>
    <xf numFmtId="0" fontId="73" fillId="48" borderId="0">
      <alignment horizontal="right"/>
    </xf>
    <xf numFmtId="0" fontId="74" fillId="48" borderId="29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0" fontId="76" fillId="48" borderId="0"/>
    <xf numFmtId="214" fontId="49" fillId="0" borderId="0" applyFont="0" applyFill="0" applyBorder="0" applyAlignment="0" applyProtection="0"/>
    <xf numFmtId="215" fontId="77" fillId="0" borderId="0" applyFont="0" applyFill="0" applyBorder="0" applyAlignment="0" applyProtection="0"/>
    <xf numFmtId="216" fontId="39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27" fillId="0" borderId="0" applyFont="0" applyFill="0" applyBorder="0" applyAlignment="0" applyProtection="0">
      <alignment horizontal="left"/>
    </xf>
    <xf numFmtId="219" fontId="27" fillId="0" borderId="0" applyFont="0" applyFill="0" applyBorder="0" applyAlignment="0" applyProtection="0">
      <alignment horizontal="left"/>
    </xf>
    <xf numFmtId="22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21" fontId="49" fillId="0" borderId="0" applyFont="0" applyFill="0" applyBorder="0" applyAlignment="0" applyProtection="0"/>
    <xf numFmtId="222" fontId="77" fillId="0" borderId="0" applyFont="0" applyFill="0" applyBorder="0" applyAlignment="0" applyProtection="0"/>
    <xf numFmtId="223" fontId="49" fillId="0" borderId="0" applyFont="0" applyFill="0" applyBorder="0" applyAlignment="0" applyProtection="0"/>
    <xf numFmtId="224" fontId="77" fillId="0" borderId="0" applyFont="0" applyFill="0" applyBorder="0" applyAlignment="0" applyProtection="0"/>
    <xf numFmtId="225" fontId="49" fillId="0" borderId="0" applyFont="0" applyFill="0" applyBorder="0" applyAlignment="0" applyProtection="0"/>
    <xf numFmtId="226" fontId="7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30" applyNumberFormat="0" applyBorder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52" fillId="0" borderId="0" applyFont="0" applyFill="0" applyBorder="0" applyAlignment="0" applyProtection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30" fillId="0" borderId="26">
      <alignment horizontal="center"/>
    </xf>
    <xf numFmtId="3" fontId="24" fillId="0" borderId="0" applyFont="0" applyFill="0" applyBorder="0" applyAlignment="0" applyProtection="0"/>
    <xf numFmtId="0" fontId="24" fillId="49" borderId="0" applyNumberFormat="0" applyFont="0" applyBorder="0" applyAlignment="0" applyProtection="0"/>
    <xf numFmtId="227" fontId="77" fillId="0" borderId="31"/>
    <xf numFmtId="227" fontId="78" fillId="0" borderId="3" applyBorder="0" applyAlignment="0">
      <alignment horizontal="right"/>
      <protection locked="0"/>
    </xf>
    <xf numFmtId="0" fontId="57" fillId="46" borderId="0">
      <alignment horizontal="center"/>
    </xf>
    <xf numFmtId="49" fontId="79" fillId="24" borderId="0">
      <alignment horizontal="center"/>
    </xf>
    <xf numFmtId="0" fontId="23" fillId="0" borderId="0"/>
    <xf numFmtId="164" fontId="28" fillId="0" borderId="14" applyNumberFormat="0"/>
    <xf numFmtId="14" fontId="53" fillId="0" borderId="0" applyNumberFormat="0" applyFill="0" applyBorder="0" applyAlignment="0" applyProtection="0">
      <alignment horizontal="left"/>
    </xf>
    <xf numFmtId="0" fontId="43" fillId="23" borderId="0">
      <alignment horizontal="center"/>
    </xf>
    <xf numFmtId="0" fontId="43" fillId="23" borderId="0">
      <alignment horizontal="centerContinuous"/>
    </xf>
    <xf numFmtId="0" fontId="80" fillId="24" borderId="0">
      <alignment horizontal="left"/>
    </xf>
    <xf numFmtId="49" fontId="80" fillId="24" borderId="0">
      <alignment horizontal="center"/>
    </xf>
    <xf numFmtId="0" fontId="42" fillId="23" borderId="0">
      <alignment horizontal="left"/>
    </xf>
    <xf numFmtId="49" fontId="80" fillId="24" borderId="0">
      <alignment horizontal="left"/>
    </xf>
    <xf numFmtId="0" fontId="42" fillId="23" borderId="0">
      <alignment horizontal="centerContinuous"/>
    </xf>
    <xf numFmtId="0" fontId="42" fillId="23" borderId="0">
      <alignment horizontal="right"/>
    </xf>
    <xf numFmtId="49" fontId="57" fillId="24" borderId="0">
      <alignment horizontal="left"/>
    </xf>
    <xf numFmtId="0" fontId="43" fillId="23" borderId="0">
      <alignment horizontal="right"/>
    </xf>
    <xf numFmtId="0" fontId="81" fillId="19" borderId="32" applyNumberFormat="0" applyAlignment="0" applyProtection="0"/>
    <xf numFmtId="0" fontId="80" fillId="10" borderId="0">
      <alignment horizontal="center"/>
    </xf>
    <xf numFmtId="0" fontId="82" fillId="10" borderId="0">
      <alignment horizont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" fontId="25" fillId="0" borderId="0" applyBorder="0">
      <alignment horizontal="left" vertical="top" wrapText="1"/>
    </xf>
    <xf numFmtId="0" fontId="24" fillId="0" borderId="0"/>
    <xf numFmtId="0" fontId="6" fillId="0" borderId="0"/>
    <xf numFmtId="0" fontId="83" fillId="0" borderId="0"/>
    <xf numFmtId="0" fontId="6" fillId="0" borderId="0"/>
    <xf numFmtId="0" fontId="6" fillId="0" borderId="0"/>
    <xf numFmtId="0" fontId="6" fillId="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39" fillId="0" borderId="0" applyFill="0" applyBorder="0" applyAlignment="0" applyProtection="0"/>
    <xf numFmtId="40" fontId="85" fillId="0" borderId="0" applyBorder="0">
      <alignment horizontal="right"/>
    </xf>
    <xf numFmtId="49" fontId="55" fillId="0" borderId="0" applyFill="0" applyBorder="0" applyAlignment="0"/>
    <xf numFmtId="228" fontId="6" fillId="0" borderId="0" applyFill="0" applyBorder="0" applyAlignment="0"/>
    <xf numFmtId="229" fontId="6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Fill="0" applyBorder="0" applyProtection="0">
      <alignment horizontal="left" vertical="top"/>
    </xf>
    <xf numFmtId="0" fontId="90" fillId="0" borderId="23" applyNumberFormat="0" applyFill="0" applyAlignment="0" applyProtection="0"/>
    <xf numFmtId="0" fontId="91" fillId="0" borderId="33" applyNumberFormat="0" applyFill="0" applyAlignment="0" applyProtection="0"/>
    <xf numFmtId="0" fontId="56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24" borderId="0">
      <alignment horizontal="center"/>
    </xf>
    <xf numFmtId="230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49" fontId="94" fillId="51" borderId="0">
      <alignment horizontal="left"/>
    </xf>
    <xf numFmtId="232" fontId="77" fillId="0" borderId="0" applyFont="0" applyFill="0" applyBorder="0" applyAlignment="0" applyProtection="0"/>
    <xf numFmtId="233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5" fontId="77" fillId="0" borderId="0" applyFont="0" applyFill="0" applyBorder="0" applyAlignment="0" applyProtection="0"/>
    <xf numFmtId="236" fontId="77" fillId="0" borderId="0" applyFont="0" applyFill="0" applyBorder="0" applyAlignment="0" applyProtection="0"/>
    <xf numFmtId="237" fontId="77" fillId="0" borderId="0" applyFont="0" applyFill="0" applyBorder="0" applyAlignment="0" applyProtection="0"/>
    <xf numFmtId="238" fontId="77" fillId="0" borderId="0" applyFont="0" applyFill="0" applyBorder="0" applyAlignment="0" applyProtection="0"/>
    <xf numFmtId="239" fontId="77" fillId="0" borderId="0" applyFont="0" applyFill="0" applyBorder="0" applyAlignment="0" applyProtection="0"/>
    <xf numFmtId="240" fontId="6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2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  <xf numFmtId="0" fontId="5" fillId="2" borderId="0" xfId="0" applyFont="1" applyFill="1" applyBorder="1" applyAlignment="1">
      <alignment horizontal="center"/>
    </xf>
    <xf numFmtId="241" fontId="12" fillId="2" borderId="0" xfId="0" applyNumberFormat="1" applyFont="1" applyFill="1"/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167" fontId="5" fillId="2" borderId="1" xfId="7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</cellXfs>
  <cellStyles count="720">
    <cellStyle name="_13200 45" xfId="11"/>
    <cellStyle name="_32200" xfId="12"/>
    <cellStyle name="_70004" xfId="13"/>
    <cellStyle name="_70005" xfId="14"/>
    <cellStyle name="_70090" xfId="15"/>
    <cellStyle name="_Análisis de Nómina Noviembre 05" xfId="16"/>
    <cellStyle name="_Book1" xfId="17"/>
    <cellStyle name="_Book14" xfId="18"/>
    <cellStyle name="_finiquitos" xfId="19"/>
    <cellStyle name="_Requerimiento de información Nomina  (5)" xfId="20"/>
    <cellStyle name="_sueldo semanal" xfId="21"/>
    <cellStyle name="_Worksheet in   amarre nomina" xfId="22"/>
    <cellStyle name="_Worksheet in   Revisión Nomina 2006" xfId="23"/>
    <cellStyle name="_Worksheet in (C) 8421 Revisión de Nóminas" xfId="24"/>
    <cellStyle name="_Worksheet in 8420 Amarre de Nomina V&amp; Contabilidad 2005" xfId="25"/>
    <cellStyle name="_Worksheet in 8420 Amarre Nomina vs Contabilidad" xfId="26"/>
    <cellStyle name="_Worksheet in 8421 Revisión de Nóminas" xfId="27"/>
    <cellStyle name="20% - Énfasis1 2" xfId="28"/>
    <cellStyle name="20% - Énfasis1 2 2" xfId="29"/>
    <cellStyle name="20% - Énfasis2 2" xfId="30"/>
    <cellStyle name="20% - Énfasis2 2 2" xfId="31"/>
    <cellStyle name="20% - Énfasis3 2" xfId="32"/>
    <cellStyle name="20% - Énfasis3 2 2" xfId="33"/>
    <cellStyle name="20% - Énfasis4 2" xfId="34"/>
    <cellStyle name="20% - Énfasis4 2 2" xfId="35"/>
    <cellStyle name="20% - Énfasis5 2" xfId="36"/>
    <cellStyle name="20% - Énfasis5 2 2" xfId="37"/>
    <cellStyle name="20% - Énfasis6 2" xfId="38"/>
    <cellStyle name="20% - Énfasis6 2 2" xfId="39"/>
    <cellStyle name="2001 Budget" xfId="40"/>
    <cellStyle name="40% - Énfasis1 2" xfId="41"/>
    <cellStyle name="40% - Énfasis1 2 2" xfId="42"/>
    <cellStyle name="40% - Énfasis2 2" xfId="43"/>
    <cellStyle name="40% - Énfasis2 2 2" xfId="44"/>
    <cellStyle name="40% - Énfasis3 2" xfId="45"/>
    <cellStyle name="40% - Énfasis3 2 2" xfId="46"/>
    <cellStyle name="40% - Énfasis4 2" xfId="47"/>
    <cellStyle name="40% - Énfasis4 2 2" xfId="48"/>
    <cellStyle name="40% - Énfasis5 2" xfId="49"/>
    <cellStyle name="40% - Énfasis5 2 2" xfId="50"/>
    <cellStyle name="40% - Énfasis6 2" xfId="51"/>
    <cellStyle name="40% - Énfasis6 2 2" xfId="52"/>
    <cellStyle name="60% - Énfasis1 2" xfId="53"/>
    <cellStyle name="60% - Énfasis2 2" xfId="54"/>
    <cellStyle name="60% - Énfasis3 2" xfId="55"/>
    <cellStyle name="60% - Énfasis4 2" xfId="56"/>
    <cellStyle name="60% - Énfasis5 2" xfId="57"/>
    <cellStyle name="60% - Énfasis6 2" xfId="58"/>
    <cellStyle name="A3 297 x 420 mm" xfId="59"/>
    <cellStyle name="Amount [.0]" xfId="60"/>
    <cellStyle name="Amount [.0MM]" xfId="61"/>
    <cellStyle name="Amount [0]" xfId="62"/>
    <cellStyle name="Amount [0MM]" xfId="63"/>
    <cellStyle name="Annotations Cell - PerformancePoint" xfId="64"/>
    <cellStyle name="ART" xfId="65"/>
    <cellStyle name="BAL" xfId="66"/>
    <cellStyle name="BALANZA" xfId="67"/>
    <cellStyle name="BALANZAMEXBOD" xfId="68"/>
    <cellStyle name="Body" xfId="69"/>
    <cellStyle name="Border" xfId="70"/>
    <cellStyle name="Border 2" xfId="460"/>
    <cellStyle name="Border 2 2" xfId="517"/>
    <cellStyle name="Border 2 2 2" xfId="631"/>
    <cellStyle name="Border 2 3" xfId="573"/>
    <cellStyle name="Budget" xfId="71"/>
    <cellStyle name="Buena 2" xfId="72"/>
    <cellStyle name="Ç¥ÁØ_¿ù°£¿ä¾àº¸°í" xfId="73"/>
    <cellStyle name="Calc Currency (0)" xfId="74"/>
    <cellStyle name="Calc Currency (2)" xfId="75"/>
    <cellStyle name="Calc Percent (0)" xfId="76"/>
    <cellStyle name="Calc Percent (1)" xfId="77"/>
    <cellStyle name="Calc Percent (2)" xfId="78"/>
    <cellStyle name="Calc Units (0)" xfId="79"/>
    <cellStyle name="Calc Units (1)" xfId="80"/>
    <cellStyle name="Calc Units (2)" xfId="81"/>
    <cellStyle name="Cálculo 2" xfId="82"/>
    <cellStyle name="Cctodep" xfId="83"/>
    <cellStyle name="CCTOPER" xfId="84"/>
    <cellStyle name="Celda de comprobación 2" xfId="85"/>
    <cellStyle name="Celda vinculada 2" xfId="86"/>
    <cellStyle name="Centered Heading" xfId="87"/>
    <cellStyle name="CenterHead" xfId="88"/>
    <cellStyle name="Check" xfId="89"/>
    <cellStyle name="Column_Title" xfId="90"/>
    <cellStyle name="ColumnAttributeAbovePrompt" xfId="91"/>
    <cellStyle name="ColumnAttributePrompt" xfId="92"/>
    <cellStyle name="ColumnAttributeValue" xfId="93"/>
    <cellStyle name="ColumnHeadingPrompt" xfId="94"/>
    <cellStyle name="ColumnHeadingValue" xfId="95"/>
    <cellStyle name="Comma  - Style1" xfId="96"/>
    <cellStyle name="Comma  - Style2" xfId="97"/>
    <cellStyle name="Comma  - Style3" xfId="98"/>
    <cellStyle name="Comma  - Style4" xfId="99"/>
    <cellStyle name="Comma  - Style5" xfId="100"/>
    <cellStyle name="Comma  - Style6" xfId="101"/>
    <cellStyle name="Comma  - Style7" xfId="102"/>
    <cellStyle name="Comma  - Style8" xfId="103"/>
    <cellStyle name="Comma [00]" xfId="104"/>
    <cellStyle name="Comma 0.0" xfId="105"/>
    <cellStyle name="Comma 0.00" xfId="106"/>
    <cellStyle name="Comma 0.000" xfId="107"/>
    <cellStyle name="Comma 10" xfId="108"/>
    <cellStyle name="Comma 11" xfId="109"/>
    <cellStyle name="Comma 11 2" xfId="110"/>
    <cellStyle name="Comma 11 2 2" xfId="462"/>
    <cellStyle name="Comma 11 2 2 2" xfId="519"/>
    <cellStyle name="Comma 11 2 2 2 2" xfId="633"/>
    <cellStyle name="Comma 11 2 2 3" xfId="575"/>
    <cellStyle name="Comma 11 3" xfId="461"/>
    <cellStyle name="Comma 11 3 2" xfId="518"/>
    <cellStyle name="Comma 11 3 2 2" xfId="632"/>
    <cellStyle name="Comma 11 3 3" xfId="574"/>
    <cellStyle name="Comma 12" xfId="111"/>
    <cellStyle name="Comma 12 2" xfId="463"/>
    <cellStyle name="Comma 12 2 2" xfId="520"/>
    <cellStyle name="Comma 12 2 2 2" xfId="634"/>
    <cellStyle name="Comma 12 2 3" xfId="576"/>
    <cellStyle name="Comma 12 3" xfId="488"/>
    <cellStyle name="Comma 12 3 2" xfId="545"/>
    <cellStyle name="Comma 12 3 2 2" xfId="659"/>
    <cellStyle name="Comma 12 3 3" xfId="601"/>
    <cellStyle name="Comma 12 4" xfId="503"/>
    <cellStyle name="Comma 12 4 2" xfId="617"/>
    <cellStyle name="Comma 12 5" xfId="560"/>
    <cellStyle name="Comma 12 6" xfId="676"/>
    <cellStyle name="Comma 13" xfId="112"/>
    <cellStyle name="Comma 13 2" xfId="464"/>
    <cellStyle name="Comma 13 2 2" xfId="521"/>
    <cellStyle name="Comma 13 2 2 2" xfId="635"/>
    <cellStyle name="Comma 13 2 3" xfId="577"/>
    <cellStyle name="Comma 14" xfId="113"/>
    <cellStyle name="Comma 14 2" xfId="465"/>
    <cellStyle name="Comma 14 2 2" xfId="522"/>
    <cellStyle name="Comma 14 2 2 2" xfId="636"/>
    <cellStyle name="Comma 14 2 3" xfId="578"/>
    <cellStyle name="Comma 14 3" xfId="489"/>
    <cellStyle name="Comma 14 3 2" xfId="546"/>
    <cellStyle name="Comma 14 3 2 2" xfId="660"/>
    <cellStyle name="Comma 14 3 3" xfId="602"/>
    <cellStyle name="Comma 14 4" xfId="504"/>
    <cellStyle name="Comma 14 4 2" xfId="618"/>
    <cellStyle name="Comma 14 5" xfId="561"/>
    <cellStyle name="Comma 14 6" xfId="677"/>
    <cellStyle name="Comma 15" xfId="114"/>
    <cellStyle name="Comma 15 2" xfId="466"/>
    <cellStyle name="Comma 15 2 2" xfId="523"/>
    <cellStyle name="Comma 15 2 2 2" xfId="637"/>
    <cellStyle name="Comma 15 2 3" xfId="579"/>
    <cellStyle name="Comma 15 3" xfId="490"/>
    <cellStyle name="Comma 15 3 2" xfId="547"/>
    <cellStyle name="Comma 15 3 2 2" xfId="661"/>
    <cellStyle name="Comma 15 3 3" xfId="603"/>
    <cellStyle name="Comma 15 4" xfId="505"/>
    <cellStyle name="Comma 15 4 2" xfId="619"/>
    <cellStyle name="Comma 15 5" xfId="562"/>
    <cellStyle name="Comma 15 6" xfId="678"/>
    <cellStyle name="Comma 16" xfId="115"/>
    <cellStyle name="Comma 16 2" xfId="467"/>
    <cellStyle name="Comma 16 2 2" xfId="524"/>
    <cellStyle name="Comma 16 2 2 2" xfId="638"/>
    <cellStyle name="Comma 16 2 3" xfId="580"/>
    <cellStyle name="Comma 16 3" xfId="491"/>
    <cellStyle name="Comma 16 3 2" xfId="548"/>
    <cellStyle name="Comma 16 3 2 2" xfId="662"/>
    <cellStyle name="Comma 16 3 3" xfId="604"/>
    <cellStyle name="Comma 16 4" xfId="506"/>
    <cellStyle name="Comma 16 4 2" xfId="620"/>
    <cellStyle name="Comma 16 5" xfId="563"/>
    <cellStyle name="Comma 16 6" xfId="679"/>
    <cellStyle name="Comma 2" xfId="116"/>
    <cellStyle name="Comma 2 2" xfId="117"/>
    <cellStyle name="Comma 2 2 2" xfId="468"/>
    <cellStyle name="Comma 2 2 2 2" xfId="525"/>
    <cellStyle name="Comma 2 2 2 2 2" xfId="639"/>
    <cellStyle name="Comma 2 2 2 3" xfId="581"/>
    <cellStyle name="Comma 2 6" xfId="118"/>
    <cellStyle name="Comma 2 6 2" xfId="469"/>
    <cellStyle name="Comma 2 6 2 2" xfId="526"/>
    <cellStyle name="Comma 2 6 2 2 2" xfId="640"/>
    <cellStyle name="Comma 2 6 2 3" xfId="582"/>
    <cellStyle name="Comma 3" xfId="119"/>
    <cellStyle name="Comma 4" xfId="120"/>
    <cellStyle name="Comma 4 2" xfId="470"/>
    <cellStyle name="Comma 4 2 2" xfId="527"/>
    <cellStyle name="Comma 4 2 2 2" xfId="641"/>
    <cellStyle name="Comma 4 2 3" xfId="583"/>
    <cellStyle name="Comma 5" xfId="121"/>
    <cellStyle name="Comma 5 2" xfId="122"/>
    <cellStyle name="Comma 6" xfId="123"/>
    <cellStyle name="Comma 6 2" xfId="124"/>
    <cellStyle name="Comma 7" xfId="125"/>
    <cellStyle name="Comma 7 2" xfId="471"/>
    <cellStyle name="Comma 7 2 2" xfId="528"/>
    <cellStyle name="Comma 7 2 2 2" xfId="642"/>
    <cellStyle name="Comma 7 2 3" xfId="584"/>
    <cellStyle name="Comma 8" xfId="126"/>
    <cellStyle name="Comma 8 2" xfId="472"/>
    <cellStyle name="Comma 8 2 2" xfId="529"/>
    <cellStyle name="Comma 8 2 2 2" xfId="643"/>
    <cellStyle name="Comma 8 2 3" xfId="585"/>
    <cellStyle name="Comma 9" xfId="127"/>
    <cellStyle name="Comma 9 2" xfId="473"/>
    <cellStyle name="Comma 9 2 2" xfId="530"/>
    <cellStyle name="Comma 9 2 2 2" xfId="644"/>
    <cellStyle name="Comma 9 2 3" xfId="586"/>
    <cellStyle name="Company Name" xfId="128"/>
    <cellStyle name="Copied" xfId="129"/>
    <cellStyle name="Credit" xfId="130"/>
    <cellStyle name="Credit subtotal" xfId="131"/>
    <cellStyle name="Credit Total" xfId="132"/>
    <cellStyle name="Credit_D4WP1" xfId="133"/>
    <cellStyle name="Currency [.0]" xfId="134"/>
    <cellStyle name="Currency [.00]" xfId="135"/>
    <cellStyle name="Currency [.0MM]" xfId="136"/>
    <cellStyle name="Currency [00]" xfId="137"/>
    <cellStyle name="Currency [0MM]" xfId="138"/>
    <cellStyle name="Currency 0.0" xfId="139"/>
    <cellStyle name="Currency 0.00" xfId="140"/>
    <cellStyle name="Currency 0.000" xfId="141"/>
    <cellStyle name="Currency 2" xfId="142"/>
    <cellStyle name="Currency 2 2" xfId="143"/>
    <cellStyle name="Currency 3" xfId="144"/>
    <cellStyle name="Currency 4" xfId="145"/>
    <cellStyle name="Currency 4 2" xfId="474"/>
    <cellStyle name="Currency 4 2 2" xfId="531"/>
    <cellStyle name="Currency 4 2 2 2" xfId="645"/>
    <cellStyle name="Currency 4 2 3" xfId="587"/>
    <cellStyle name="Currency 5" xfId="146"/>
    <cellStyle name="Currency 6" xfId="147"/>
    <cellStyle name="Currency 6 2" xfId="475"/>
    <cellStyle name="Currency 6 2 2" xfId="532"/>
    <cellStyle name="Currency 6 2 2 2" xfId="646"/>
    <cellStyle name="Currency 6 2 3" xfId="588"/>
    <cellStyle name="Currency 6 3" xfId="492"/>
    <cellStyle name="Currency 6 3 2" xfId="549"/>
    <cellStyle name="Currency 6 3 2 2" xfId="663"/>
    <cellStyle name="Currency 6 3 3" xfId="605"/>
    <cellStyle name="Currency 6 4" xfId="507"/>
    <cellStyle name="Currency 6 4 2" xfId="621"/>
    <cellStyle name="Currency 6 5" xfId="564"/>
    <cellStyle name="Currency 6 6" xfId="680"/>
    <cellStyle name="Currency1" xfId="148"/>
    <cellStyle name="Currency1 2" xfId="476"/>
    <cellStyle name="Currency1 2 2" xfId="533"/>
    <cellStyle name="Currency1 2 2 2" xfId="647"/>
    <cellStyle name="Currency1 2 3" xfId="589"/>
    <cellStyle name="Data Cell - PerformancePoint" xfId="149"/>
    <cellStyle name="Data Entry Cell - PerformancePoint" xfId="150"/>
    <cellStyle name="Date" xfId="151"/>
    <cellStyle name="Date Short" xfId="152"/>
    <cellStyle name="Debit" xfId="153"/>
    <cellStyle name="Debit subtotal" xfId="154"/>
    <cellStyle name="Debit Total" xfId="155"/>
    <cellStyle name="Define your own named style" xfId="156"/>
    <cellStyle name="DELTA" xfId="157"/>
    <cellStyle name="Dezimal [0]_NEGS" xfId="158"/>
    <cellStyle name="Dezimal_NEGS" xfId="159"/>
    <cellStyle name="Draw lines around data in range" xfId="160"/>
    <cellStyle name="Draw shadow and lines within range" xfId="161"/>
    <cellStyle name="Encabezado 4 2" xfId="162"/>
    <cellStyle name="Énfasis 1" xfId="163"/>
    <cellStyle name="Énfasis 2" xfId="164"/>
    <cellStyle name="Énfasis 3" xfId="165"/>
    <cellStyle name="Énfasis1 - 20%" xfId="166"/>
    <cellStyle name="Énfasis1 - 40%" xfId="167"/>
    <cellStyle name="Énfasis1 - 60%" xfId="168"/>
    <cellStyle name="Énfasis1 2" xfId="169"/>
    <cellStyle name="Énfasis1 3" xfId="170"/>
    <cellStyle name="Énfasis1 4" xfId="417"/>
    <cellStyle name="Énfasis1 5" xfId="444"/>
    <cellStyle name="Énfasis1 6" xfId="412"/>
    <cellStyle name="Énfasis1 7" xfId="446"/>
    <cellStyle name="Énfasis1 8" xfId="411"/>
    <cellStyle name="Énfasis1 9" xfId="447"/>
    <cellStyle name="Énfasis2 - 20%" xfId="171"/>
    <cellStyle name="Énfasis2 - 40%" xfId="172"/>
    <cellStyle name="Énfasis2 - 60%" xfId="173"/>
    <cellStyle name="Énfasis2 2" xfId="174"/>
    <cellStyle name="Énfasis2 3" xfId="175"/>
    <cellStyle name="Énfasis2 4" xfId="420"/>
    <cellStyle name="Énfasis2 5" xfId="442"/>
    <cellStyle name="Énfasis2 6" xfId="414"/>
    <cellStyle name="Énfasis2 7" xfId="443"/>
    <cellStyle name="Énfasis2 8" xfId="413"/>
    <cellStyle name="Énfasis2 9" xfId="445"/>
    <cellStyle name="Énfasis3 - 20%" xfId="176"/>
    <cellStyle name="Énfasis3 - 40%" xfId="177"/>
    <cellStyle name="Énfasis3 - 60%" xfId="178"/>
    <cellStyle name="Énfasis3 2" xfId="179"/>
    <cellStyle name="Énfasis3 3" xfId="180"/>
    <cellStyle name="Énfasis3 4" xfId="421"/>
    <cellStyle name="Énfasis3 5" xfId="439"/>
    <cellStyle name="Énfasis3 6" xfId="416"/>
    <cellStyle name="Énfasis3 7" xfId="440"/>
    <cellStyle name="Énfasis3 8" xfId="415"/>
    <cellStyle name="Énfasis3 9" xfId="441"/>
    <cellStyle name="Énfasis4 - 20%" xfId="181"/>
    <cellStyle name="Énfasis4 - 40%" xfId="182"/>
    <cellStyle name="Énfasis4 - 60%" xfId="183"/>
    <cellStyle name="Énfasis4 2" xfId="184"/>
    <cellStyle name="Énfasis4 3" xfId="185"/>
    <cellStyle name="Énfasis4 4" xfId="424"/>
    <cellStyle name="Énfasis4 5" xfId="436"/>
    <cellStyle name="Énfasis4 6" xfId="419"/>
    <cellStyle name="Énfasis4 7" xfId="437"/>
    <cellStyle name="Énfasis4 8" xfId="418"/>
    <cellStyle name="Énfasis4 9" xfId="438"/>
    <cellStyle name="Énfasis5 - 20%" xfId="186"/>
    <cellStyle name="Énfasis5 - 40%" xfId="187"/>
    <cellStyle name="Énfasis5 - 60%" xfId="188"/>
    <cellStyle name="Énfasis5 2" xfId="189"/>
    <cellStyle name="Énfasis5 3" xfId="190"/>
    <cellStyle name="Énfasis5 4" xfId="426"/>
    <cellStyle name="Énfasis5 5" xfId="435"/>
    <cellStyle name="Énfasis5 6" xfId="422"/>
    <cellStyle name="Énfasis5 7" xfId="434"/>
    <cellStyle name="Énfasis5 8" xfId="423"/>
    <cellStyle name="Énfasis5 9" xfId="433"/>
    <cellStyle name="Énfasis6 - 20%" xfId="191"/>
    <cellStyle name="Énfasis6 - 40%" xfId="192"/>
    <cellStyle name="Énfasis6 - 60%" xfId="193"/>
    <cellStyle name="Énfasis6 2" xfId="194"/>
    <cellStyle name="Énfasis6 3" xfId="195"/>
    <cellStyle name="Énfasis6 4" xfId="428"/>
    <cellStyle name="Énfasis6 5" xfId="432"/>
    <cellStyle name="Énfasis6 6" xfId="425"/>
    <cellStyle name="Énfasis6 7" xfId="430"/>
    <cellStyle name="Énfasis6 8" xfId="427"/>
    <cellStyle name="Énfasis6 9" xfId="429"/>
    <cellStyle name="Enlarge title text, yellow on blue" xfId="196"/>
    <cellStyle name="Enter Currency (0)" xfId="197"/>
    <cellStyle name="Enter Currency (2)" xfId="198"/>
    <cellStyle name="Enter Units (0)" xfId="199"/>
    <cellStyle name="Enter Units (1)" xfId="200"/>
    <cellStyle name="Enter Units (2)" xfId="201"/>
    <cellStyle name="Entered" xfId="202"/>
    <cellStyle name="Entrada 2" xfId="203"/>
    <cellStyle name="Euro" xfId="204"/>
    <cellStyle name="Euro 2" xfId="205"/>
    <cellStyle name="Excel.Chart" xfId="206"/>
    <cellStyle name="F2" xfId="207"/>
    <cellStyle name="Fixed" xfId="208"/>
    <cellStyle name="Format a column of totals" xfId="209"/>
    <cellStyle name="Format a row of totals" xfId="210"/>
    <cellStyle name="Format text as bold, black on yellow" xfId="211"/>
    <cellStyle name="globaldir" xfId="212"/>
    <cellStyle name="Grey" xfId="213"/>
    <cellStyle name="Header1" xfId="214"/>
    <cellStyle name="Header2" xfId="215"/>
    <cellStyle name="Heading" xfId="216"/>
    <cellStyle name="Heading No Underline" xfId="217"/>
    <cellStyle name="Heading With Underline" xfId="218"/>
    <cellStyle name="Heading1" xfId="219"/>
    <cellStyle name="Heading2" xfId="220"/>
    <cellStyle name="Hidden" xfId="221"/>
    <cellStyle name="Hipervínculo" xfId="6" builtinId="8"/>
    <cellStyle name="Hipervínculo 2" xfId="222"/>
    <cellStyle name="Hipervínculo 3" xfId="223"/>
    <cellStyle name="Hipervínculo 4" xfId="457"/>
    <cellStyle name="Hipervínculo visitado 2" xfId="224"/>
    <cellStyle name="Hipervínculo visitado 3" xfId="431"/>
    <cellStyle name="Hyperlink 2" xfId="225"/>
    <cellStyle name="Incorrecto 2" xfId="226"/>
    <cellStyle name="Input [yellow]" xfId="227"/>
    <cellStyle name="Komma [0]_laroux" xfId="228"/>
    <cellStyle name="Komma_laroux" xfId="229"/>
    <cellStyle name="Line Item Details Cell - PerformancePoint" xfId="230"/>
    <cellStyle name="LineItemPrompt" xfId="231"/>
    <cellStyle name="LineItemValue" xfId="232"/>
    <cellStyle name="Link Currency (0)" xfId="233"/>
    <cellStyle name="Link Currency (2)" xfId="234"/>
    <cellStyle name="Link Units (0)" xfId="235"/>
    <cellStyle name="Link Units (1)" xfId="236"/>
    <cellStyle name="Link Units (2)" xfId="237"/>
    <cellStyle name="Locked" xfId="238"/>
    <cellStyle name="Locked Cell - PerformancePoint" xfId="239"/>
    <cellStyle name="MainHead" xfId="240"/>
    <cellStyle name="Millares" xfId="7" builtinId="3"/>
    <cellStyle name="Millares [0] 2" xfId="242"/>
    <cellStyle name="Millares 10" xfId="407"/>
    <cellStyle name="Millares 10 2" xfId="558"/>
    <cellStyle name="Millares 10 2 2" xfId="672"/>
    <cellStyle name="Millares 10 3" xfId="614"/>
    <cellStyle name="Millares 10 4" xfId="683"/>
    <cellStyle name="Millares 10 5" xfId="501"/>
    <cellStyle name="Millares 11" xfId="449"/>
    <cellStyle name="Millares 11 2" xfId="684"/>
    <cellStyle name="Millares 11 3" xfId="615"/>
    <cellStyle name="Millares 12" xfId="410"/>
    <cellStyle name="Millares 12 2" xfId="685"/>
    <cellStyle name="Millares 12 3" xfId="675"/>
    <cellStyle name="Millares 13" xfId="571"/>
    <cellStyle name="Millares 14" xfId="681"/>
    <cellStyle name="Millares 15" xfId="241"/>
    <cellStyle name="Millares 16" xfId="703"/>
    <cellStyle name="Millares 17" xfId="3"/>
    <cellStyle name="Millares 18" xfId="718"/>
    <cellStyle name="Millares 19" xfId="701"/>
    <cellStyle name="Millares 2" xfId="8"/>
    <cellStyle name="Millares 2 2" xfId="244"/>
    <cellStyle name="Millares 2 2 2" xfId="245"/>
    <cellStyle name="Millares 2 3" xfId="246"/>
    <cellStyle name="Millares 2 3 2" xfId="478"/>
    <cellStyle name="Millares 2 3 2 2" xfId="535"/>
    <cellStyle name="Millares 2 3 2 2 2" xfId="649"/>
    <cellStyle name="Millares 2 3 2 3" xfId="591"/>
    <cellStyle name="Millares 2 4" xfId="477"/>
    <cellStyle name="Millares 2 4 2" xfId="534"/>
    <cellStyle name="Millares 2 4 2 2" xfId="648"/>
    <cellStyle name="Millares 2 4 3" xfId="590"/>
    <cellStyle name="Millares 2 5" xfId="493"/>
    <cellStyle name="Millares 2 5 2" xfId="550"/>
    <cellStyle name="Millares 2 5 2 2" xfId="664"/>
    <cellStyle name="Millares 2 5 3" xfId="606"/>
    <cellStyle name="Millares 2 6" xfId="508"/>
    <cellStyle name="Millares 2 6 2" xfId="622"/>
    <cellStyle name="Millares 2 7" xfId="565"/>
    <cellStyle name="Millares 2 8" xfId="686"/>
    <cellStyle name="Millares 2 9" xfId="243"/>
    <cellStyle name="Millares 20" xfId="706"/>
    <cellStyle name="Millares 21" xfId="707"/>
    <cellStyle name="Millares 22" xfId="708"/>
    <cellStyle name="Millares 23" xfId="702"/>
    <cellStyle name="Millares 24" xfId="705"/>
    <cellStyle name="Millares 25" xfId="710"/>
    <cellStyle name="Millares 26" xfId="717"/>
    <cellStyle name="Millares 3" xfId="247"/>
    <cellStyle name="Millares 3 2" xfId="248"/>
    <cellStyle name="Millares 3 2 2" xfId="249"/>
    <cellStyle name="Millares 3 2 3" xfId="480"/>
    <cellStyle name="Millares 3 2 3 2" xfId="537"/>
    <cellStyle name="Millares 3 2 3 2 2" xfId="651"/>
    <cellStyle name="Millares 3 2 3 3" xfId="593"/>
    <cellStyle name="Millares 3 2 4" xfId="495"/>
    <cellStyle name="Millares 3 2 4 2" xfId="552"/>
    <cellStyle name="Millares 3 2 4 2 2" xfId="666"/>
    <cellStyle name="Millares 3 2 4 3" xfId="608"/>
    <cellStyle name="Millares 3 2 5" xfId="510"/>
    <cellStyle name="Millares 3 2 5 2" xfId="624"/>
    <cellStyle name="Millares 3 2 6" xfId="567"/>
    <cellStyle name="Millares 3 2 7" xfId="688"/>
    <cellStyle name="Millares 3 3" xfId="250"/>
    <cellStyle name="Millares 3 4" xfId="251"/>
    <cellStyle name="Millares 3 5" xfId="479"/>
    <cellStyle name="Millares 3 5 2" xfId="536"/>
    <cellStyle name="Millares 3 5 2 2" xfId="650"/>
    <cellStyle name="Millares 3 5 3" xfId="592"/>
    <cellStyle name="Millares 3 6" xfId="494"/>
    <cellStyle name="Millares 3 6 2" xfId="551"/>
    <cellStyle name="Millares 3 6 2 2" xfId="665"/>
    <cellStyle name="Millares 3 6 3" xfId="607"/>
    <cellStyle name="Millares 3 7" xfId="509"/>
    <cellStyle name="Millares 3 7 2" xfId="623"/>
    <cellStyle name="Millares 3 8" xfId="566"/>
    <cellStyle name="Millares 3 9" xfId="687"/>
    <cellStyle name="Millares 4" xfId="252"/>
    <cellStyle name="Millares 4 2" xfId="481"/>
    <cellStyle name="Millares 4 2 2" xfId="538"/>
    <cellStyle name="Millares 4 2 2 2" xfId="652"/>
    <cellStyle name="Millares 4 2 3" xfId="594"/>
    <cellStyle name="Millares 5" xfId="253"/>
    <cellStyle name="Millares 5 2" xfId="482"/>
    <cellStyle name="Millares 5 2 2" xfId="539"/>
    <cellStyle name="Millares 5 2 2 2" xfId="653"/>
    <cellStyle name="Millares 5 2 3" xfId="595"/>
    <cellStyle name="Millares 6" xfId="254"/>
    <cellStyle name="Millares 6 2" xfId="483"/>
    <cellStyle name="Millares 6 2 2" xfId="540"/>
    <cellStyle name="Millares 6 2 2 2" xfId="654"/>
    <cellStyle name="Millares 6 2 3" xfId="596"/>
    <cellStyle name="Millares 7" xfId="455"/>
    <cellStyle name="Millares 7 2" xfId="555"/>
    <cellStyle name="Millares 7 2 2" xfId="669"/>
    <cellStyle name="Millares 7 3" xfId="611"/>
    <cellStyle name="Millares 7 4" xfId="689"/>
    <cellStyle name="Millares 7 5" xfId="498"/>
    <cellStyle name="Millares 8" xfId="458"/>
    <cellStyle name="Millares 8 2" xfId="556"/>
    <cellStyle name="Millares 8 2 2" xfId="670"/>
    <cellStyle name="Millares 8 3" xfId="612"/>
    <cellStyle name="Millares 8 4" xfId="690"/>
    <cellStyle name="Millares 8 5" xfId="499"/>
    <cellStyle name="Millares 9" xfId="452"/>
    <cellStyle name="Millares 9 2" xfId="557"/>
    <cellStyle name="Millares 9 2 2" xfId="671"/>
    <cellStyle name="Millares 9 3" xfId="613"/>
    <cellStyle name="Millares 9 4" xfId="691"/>
    <cellStyle name="Millares 9 5" xfId="500"/>
    <cellStyle name="Milliers [0]_AR1194" xfId="255"/>
    <cellStyle name="Milliers_AR1194" xfId="256"/>
    <cellStyle name="Model" xfId="257"/>
    <cellStyle name="Moeda [0]_14-2" xfId="258"/>
    <cellStyle name="Moeda_14-2" xfId="259"/>
    <cellStyle name="Moneda [0] 2" xfId="261"/>
    <cellStyle name="Moneda [0] 2 2" xfId="484"/>
    <cellStyle name="Moneda [0] 2 2 2" xfId="541"/>
    <cellStyle name="Moneda [0] 2 2 2 2" xfId="655"/>
    <cellStyle name="Moneda [0] 2 2 3" xfId="597"/>
    <cellStyle name="Moneda 10" xfId="513"/>
    <cellStyle name="Moneda 10 2" xfId="627"/>
    <cellStyle name="Moneda 11" xfId="572"/>
    <cellStyle name="Moneda 12" xfId="674"/>
    <cellStyle name="Moneda 13" xfId="570"/>
    <cellStyle name="Moneda 14" xfId="682"/>
    <cellStyle name="Moneda 15" xfId="260"/>
    <cellStyle name="Moneda 16" xfId="704"/>
    <cellStyle name="Moneda 17" xfId="712"/>
    <cellStyle name="Moneda 18" xfId="709"/>
    <cellStyle name="Moneda 19" xfId="715"/>
    <cellStyle name="Moneda 2" xfId="262"/>
    <cellStyle name="Moneda 2 2" xfId="485"/>
    <cellStyle name="Moneda 2 2 2" xfId="542"/>
    <cellStyle name="Moneda 2 2 2 2" xfId="656"/>
    <cellStyle name="Moneda 2 2 3" xfId="598"/>
    <cellStyle name="Moneda 2 3" xfId="496"/>
    <cellStyle name="Moneda 2 3 2" xfId="553"/>
    <cellStyle name="Moneda 2 3 2 2" xfId="667"/>
    <cellStyle name="Moneda 2 3 3" xfId="609"/>
    <cellStyle name="Moneda 2 4" xfId="511"/>
    <cellStyle name="Moneda 2 4 2" xfId="625"/>
    <cellStyle name="Moneda 2 5" xfId="568"/>
    <cellStyle name="Moneda 2 6" xfId="692"/>
    <cellStyle name="Moneda 20" xfId="711"/>
    <cellStyle name="Moneda 21" xfId="714"/>
    <cellStyle name="Moneda 22" xfId="716"/>
    <cellStyle name="Moneda 23" xfId="713"/>
    <cellStyle name="Moneda 24" xfId="719"/>
    <cellStyle name="Moneda 25" xfId="700"/>
    <cellStyle name="Moneda 3" xfId="263"/>
    <cellStyle name="Moneda 3 2" xfId="486"/>
    <cellStyle name="Moneda 3 2 2" xfId="543"/>
    <cellStyle name="Moneda 3 2 2 2" xfId="657"/>
    <cellStyle name="Moneda 3 2 3" xfId="599"/>
    <cellStyle name="Moneda 3 3" xfId="497"/>
    <cellStyle name="Moneda 3 3 2" xfId="554"/>
    <cellStyle name="Moneda 3 3 2 2" xfId="668"/>
    <cellStyle name="Moneda 3 3 3" xfId="610"/>
    <cellStyle name="Moneda 3 4" xfId="512"/>
    <cellStyle name="Moneda 3 4 2" xfId="626"/>
    <cellStyle name="Moneda 3 5" xfId="569"/>
    <cellStyle name="Moneda 3 6" xfId="693"/>
    <cellStyle name="Moneda 4" xfId="456"/>
    <cellStyle name="Moneda 4 2" xfId="544"/>
    <cellStyle name="Moneda 4 2 2" xfId="658"/>
    <cellStyle name="Moneda 4 3" xfId="600"/>
    <cellStyle name="Moneda 4 4" xfId="694"/>
    <cellStyle name="Moneda 4 5" xfId="487"/>
    <cellStyle name="Moneda 5" xfId="459"/>
    <cellStyle name="Moneda 5 2" xfId="630"/>
    <cellStyle name="Moneda 5 3" xfId="695"/>
    <cellStyle name="Moneda 5 4" xfId="516"/>
    <cellStyle name="Moneda 6" xfId="453"/>
    <cellStyle name="Moneda 6 2" xfId="673"/>
    <cellStyle name="Moneda 6 3" xfId="696"/>
    <cellStyle name="Moneda 6 4" xfId="559"/>
    <cellStyle name="Moneda 7" xfId="406"/>
    <cellStyle name="Moneda 7 2" xfId="629"/>
    <cellStyle name="Moneda 7 3" xfId="697"/>
    <cellStyle name="Moneda 7 4" xfId="515"/>
    <cellStyle name="Moneda 8" xfId="450"/>
    <cellStyle name="Moneda 8 2" xfId="616"/>
    <cellStyle name="Moneda 8 3" xfId="698"/>
    <cellStyle name="Moneda 8 4" xfId="502"/>
    <cellStyle name="Moneda 9" xfId="409"/>
    <cellStyle name="Moneda 9 2" xfId="628"/>
    <cellStyle name="Moneda 9 3" xfId="699"/>
    <cellStyle name="Moneda 9 4" xfId="514"/>
    <cellStyle name="Monétaire [0]_Feuil1" xfId="264"/>
    <cellStyle name="Monétaire_Feuil1" xfId="265"/>
    <cellStyle name="Mon騁aire [0]_AR1194" xfId="266"/>
    <cellStyle name="Mon騁aire_AR1194" xfId="267"/>
    <cellStyle name="no dec" xfId="268"/>
    <cellStyle name="No-definido" xfId="269"/>
    <cellStyle name="Normal" xfId="0" builtinId="0" customBuiltin="1"/>
    <cellStyle name="Normal - Input" xfId="270"/>
    <cellStyle name="Normal - Style1" xfId="271"/>
    <cellStyle name="Normal 10" xfId="272"/>
    <cellStyle name="Normal 11" xfId="273"/>
    <cellStyle name="Normal 12" xfId="274"/>
    <cellStyle name="Normal 13" xfId="275"/>
    <cellStyle name="Normal 14" xfId="276"/>
    <cellStyle name="Normal 15" xfId="277"/>
    <cellStyle name="Normal 16" xfId="404"/>
    <cellStyle name="Normal 17" xfId="454"/>
    <cellStyle name="Normal 18" xfId="405"/>
    <cellStyle name="Normal 19" xfId="451"/>
    <cellStyle name="Normal 2" xfId="9"/>
    <cellStyle name="Normal 2 2" xfId="278"/>
    <cellStyle name="Normal 2 2 2" xfId="279"/>
    <cellStyle name="Normal 20" xfId="408"/>
    <cellStyle name="Normal 21" xfId="448"/>
    <cellStyle name="Normal 3" xfId="5"/>
    <cellStyle name="Normal 3 2" xfId="281"/>
    <cellStyle name="Normal 3 3" xfId="282"/>
    <cellStyle name="Normal 3 4" xfId="280"/>
    <cellStyle name="Normal 4" xfId="283"/>
    <cellStyle name="Normal 4 2" xfId="284"/>
    <cellStyle name="Normal 5" xfId="285"/>
    <cellStyle name="Normal 5 2" xfId="286"/>
    <cellStyle name="Normal 6" xfId="287"/>
    <cellStyle name="Normal 6 2" xfId="288"/>
    <cellStyle name="Normal 7" xfId="289"/>
    <cellStyle name="Normal 7 2" xfId="290"/>
    <cellStyle name="Normal 8" xfId="291"/>
    <cellStyle name="Normal 8 2" xfId="292"/>
    <cellStyle name="Normal 9" xfId="2"/>
    <cellStyle name="Normal 9 2" xfId="293"/>
    <cellStyle name="Normale_Foglio2" xfId="294"/>
    <cellStyle name="Notas 2" xfId="295"/>
    <cellStyle name="Œ…‹æØ‚è [0.00]_guyan" xfId="296"/>
    <cellStyle name="Œ…‹æØ‚è_guyan" xfId="297"/>
    <cellStyle name="Output Amounts" xfId="298"/>
    <cellStyle name="Output Column Headings" xfId="299"/>
    <cellStyle name="Output Line Items" xfId="300"/>
    <cellStyle name="Output Report Heading" xfId="301"/>
    <cellStyle name="Output Report Title" xfId="302"/>
    <cellStyle name="paint" xfId="303"/>
    <cellStyle name="Percent %" xfId="304"/>
    <cellStyle name="Percent % Long Underline" xfId="305"/>
    <cellStyle name="Percent %_Worksheet in 5640 Revisión sustantiva de activo fijo" xfId="306"/>
    <cellStyle name="Percent (0)" xfId="307"/>
    <cellStyle name="Percent [.0]" xfId="308"/>
    <cellStyle name="Percent [0]" xfId="309"/>
    <cellStyle name="Percent [00]" xfId="310"/>
    <cellStyle name="Percent [2]" xfId="311"/>
    <cellStyle name="Percent 0.0%" xfId="312"/>
    <cellStyle name="Percent 0.0% Long Underline" xfId="313"/>
    <cellStyle name="Percent 0.00%" xfId="314"/>
    <cellStyle name="Percent 0.00% Long Underline" xfId="315"/>
    <cellStyle name="Percent 0.000%" xfId="316"/>
    <cellStyle name="Percent 0.000% Long Underline" xfId="317"/>
    <cellStyle name="Percent 2" xfId="318"/>
    <cellStyle name="Percent 2 2" xfId="319"/>
    <cellStyle name="Percent 3" xfId="320"/>
    <cellStyle name="Percent 4" xfId="321"/>
    <cellStyle name="Percent 5" xfId="322"/>
    <cellStyle name="Percent 5 2" xfId="323"/>
    <cellStyle name="PERCENTAGE" xfId="324"/>
    <cellStyle name="Porcentaje" xfId="1" builtinId="5"/>
    <cellStyle name="Porcentaje 2" xfId="325"/>
    <cellStyle name="Porcentaje 3" xfId="326"/>
    <cellStyle name="Porcentaje 6" xfId="4"/>
    <cellStyle name="Porcentual 2" xfId="10"/>
    <cellStyle name="Porcentual 2 2" xfId="327"/>
    <cellStyle name="Porcentual_M2" xfId="328"/>
    <cellStyle name="PrePop Currency (0)" xfId="329"/>
    <cellStyle name="PrePop Currency (2)" xfId="330"/>
    <cellStyle name="PrePop Units (0)" xfId="331"/>
    <cellStyle name="PrePop Units (1)" xfId="332"/>
    <cellStyle name="PrePop Units (2)" xfId="333"/>
    <cellStyle name="PSChar" xfId="334"/>
    <cellStyle name="PSDate" xfId="335"/>
    <cellStyle name="PSDec" xfId="336"/>
    <cellStyle name="PSHeading" xfId="337"/>
    <cellStyle name="PSInt" xfId="338"/>
    <cellStyle name="PSSpacer" xfId="339"/>
    <cellStyle name="Red Dash" xfId="340"/>
    <cellStyle name="Red Dash - Unprotect" xfId="341"/>
    <cellStyle name="ReportTitlePrompt" xfId="342"/>
    <cellStyle name="ReportTitleValue" xfId="343"/>
    <cellStyle name="Reset range style to defaults" xfId="344"/>
    <cellStyle name="RESULTADOS" xfId="345"/>
    <cellStyle name="RevList" xfId="346"/>
    <cellStyle name="RowAcctAbovePrompt" xfId="347"/>
    <cellStyle name="RowAcctSOBAbovePrompt" xfId="348"/>
    <cellStyle name="RowAcctSOBValue" xfId="349"/>
    <cellStyle name="RowAcctValue" xfId="350"/>
    <cellStyle name="RowAttrAbovePrompt" xfId="351"/>
    <cellStyle name="RowAttrValue" xfId="352"/>
    <cellStyle name="RowColSetAbovePrompt" xfId="353"/>
    <cellStyle name="RowColSetLeftPrompt" xfId="354"/>
    <cellStyle name="RowColSetValue" xfId="355"/>
    <cellStyle name="RowLeftPrompt" xfId="356"/>
    <cellStyle name="Salida 2" xfId="357"/>
    <cellStyle name="SampleUsingFormatMask" xfId="358"/>
    <cellStyle name="SampleWithNoFormatMask" xfId="359"/>
    <cellStyle name="Separador de milhares [0]_14-2" xfId="360"/>
    <cellStyle name="Separador de milhares_14-2" xfId="361"/>
    <cellStyle name="SPOl" xfId="362"/>
    <cellStyle name="Standaard_laroux" xfId="363"/>
    <cellStyle name="Standard_NEGS" xfId="364"/>
    <cellStyle name="Style 1" xfId="365"/>
    <cellStyle name="Style 1 2" xfId="366"/>
    <cellStyle name="Style 2" xfId="367"/>
    <cellStyle name="Style 3" xfId="368"/>
    <cellStyle name="StyleName1" xfId="369"/>
    <cellStyle name="StyleName2" xfId="370"/>
    <cellStyle name="StyleName3" xfId="371"/>
    <cellStyle name="StyleName4" xfId="372"/>
    <cellStyle name="StyleName5" xfId="373"/>
    <cellStyle name="StyleName6" xfId="374"/>
    <cellStyle name="StyleName7" xfId="375"/>
    <cellStyle name="StyleName8" xfId="376"/>
    <cellStyle name="SubHead" xfId="377"/>
    <cellStyle name="Subtotal" xfId="378"/>
    <cellStyle name="Text Indent A" xfId="379"/>
    <cellStyle name="Text Indent B" xfId="380"/>
    <cellStyle name="Text Indent C" xfId="381"/>
    <cellStyle name="Texto de advertencia 2" xfId="382"/>
    <cellStyle name="Texto explicativo 2" xfId="383"/>
    <cellStyle name="Tickmark" xfId="384"/>
    <cellStyle name="Título 1 2" xfId="385"/>
    <cellStyle name="Título 2 2" xfId="386"/>
    <cellStyle name="Título 3 2" xfId="387"/>
    <cellStyle name="Título 4" xfId="388"/>
    <cellStyle name="Título de hoja" xfId="389"/>
    <cellStyle name="UploadThisRowValue" xfId="390"/>
    <cellStyle name="Valuta [0]_laroux" xfId="391"/>
    <cellStyle name="Valuta_laroux" xfId="392"/>
    <cellStyle name="version" xfId="393"/>
    <cellStyle name="XComma" xfId="394"/>
    <cellStyle name="XComma 0.0" xfId="395"/>
    <cellStyle name="XComma 0.00" xfId="396"/>
    <cellStyle name="XComma 0.000" xfId="397"/>
    <cellStyle name="XCurrency" xfId="398"/>
    <cellStyle name="XCurrency 0.0" xfId="399"/>
    <cellStyle name="XCurrency 0.00" xfId="400"/>
    <cellStyle name="XCurrency 0.000" xfId="401"/>
    <cellStyle name="Zero" xfId="402"/>
    <cellStyle name="ޔ䚋謈੎庋儆卐_xdb6b_ۚ⟿嵙ۊ쨀_x0006_譕棬޿䚋倌藨謆ࡆ事謊ٞ偑歓כ꿨ฆ㛨夨쩝_x0008_࣊唀_xd868_謇نٚ⢹嵙ˊ쨀_x0002_譕棬ࠑ庋մ偦䚋倊㧨謆ن事儈뭐_x0012_編踆证⛘ᾋ䣨ฅ黨夨쩝_x0008_࣊唀㑨謈ๆ২謆੆事٩䚋׶嵙쳩쩂_x000a_譕棬ࡔ䚋謊౎һز䚋ז嵙˩쩃_x0008_譕棬࡮庋Ӹ偦⪉嵙ˊ쨀_x0002_譕棬ࢋ庋Ճ偒盿ฆ훨夫쩝_x0004_ӊ唀굨謈࡞쇨昄譐ٞᓨ刅๐껨太쩝_x0004_ӊ唀謈౞鿨昄譐ਫ਼ﳨ刄ｐࡶ䚋倆쓶環묆藨ฅ棨夥쩝_x0008_࣊唀൨謉ਫ਼탨刄ｐࡶ䚋倆쓶環묆姨ฅꃨ奴쩝_x0006_譈쫐_x0006_譕棬प庋м偦写嵙ˊ쨀_x0002_譕棬े庋Т偦盿ฆꃨ奲쩝_x0004_ӊ唀楨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80</c:v>
                </c:pt>
                <c:pt idx="1">
                  <c:v>14</c:v>
                </c:pt>
                <c:pt idx="2">
                  <c:v>18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52</c:v>
                </c:pt>
                <c:pt idx="1">
                  <c:v>27</c:v>
                </c:pt>
                <c:pt idx="2">
                  <c:v>14</c:v>
                </c:pt>
                <c:pt idx="3">
                  <c:v>26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878222" y="3809997"/>
          <a:ext cx="4276486" cy="10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549214" y="4006183"/>
          <a:ext cx="2809874" cy="8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5291" y="817157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1782534</xdr:colOff>
      <xdr:row>0</xdr:row>
      <xdr:rowOff>1</xdr:rowOff>
    </xdr:from>
    <xdr:to>
      <xdr:col>28</xdr:col>
      <xdr:colOff>108856</xdr:colOff>
      <xdr:row>4</xdr:row>
      <xdr:rowOff>27215</xdr:rowOff>
    </xdr:to>
    <xdr:sp macro="" textlink="">
      <xdr:nvSpPr>
        <xdr:cNvPr id="6" name="Rectángulo 5"/>
        <xdr:cNvSpPr/>
      </xdr:nvSpPr>
      <xdr:spPr>
        <a:xfrm>
          <a:off x="2013855" y="1"/>
          <a:ext cx="31554965" cy="666750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29</xdr:col>
      <xdr:colOff>0</xdr:colOff>
      <xdr:row>3</xdr:row>
      <xdr:rowOff>78441</xdr:rowOff>
    </xdr:to>
    <xdr:sp macro="" textlink="">
      <xdr:nvSpPr>
        <xdr:cNvPr id="9" name="Rectángulo 8"/>
        <xdr:cNvSpPr/>
      </xdr:nvSpPr>
      <xdr:spPr>
        <a:xfrm>
          <a:off x="2006653" y="0"/>
          <a:ext cx="31947171" cy="627529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74911" y="7967382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54</xdr:row>
      <xdr:rowOff>114461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69241" y="818597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28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11350" y="33617"/>
          <a:ext cx="10448686" cy="6971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816428</xdr:colOff>
      <xdr:row>56</xdr:row>
      <xdr:rowOff>81643</xdr:rowOff>
    </xdr:from>
    <xdr:to>
      <xdr:col>12</xdr:col>
      <xdr:colOff>738788</xdr:colOff>
      <xdr:row>62</xdr:row>
      <xdr:rowOff>118463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47749" y="10110107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1210758</xdr:colOff>
      <xdr:row>57</xdr:row>
      <xdr:rowOff>123346</xdr:rowOff>
    </xdr:from>
    <xdr:to>
      <xdr:col>7</xdr:col>
      <xdr:colOff>630692</xdr:colOff>
      <xdr:row>62</xdr:row>
      <xdr:rowOff>76041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442079" y="10328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1781733</xdr:colOff>
      <xdr:row>0</xdr:row>
      <xdr:rowOff>22409</xdr:rowOff>
    </xdr:from>
    <xdr:to>
      <xdr:col>29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13054" y="22409"/>
          <a:ext cx="22942446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63</xdr:row>
      <xdr:rowOff>95251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1047748" y="10345431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63</xdr:row>
      <xdr:rowOff>89649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442078" y="1060084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144</xdr:row>
      <xdr:rowOff>10794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90" y="1916965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20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143</xdr:row>
      <xdr:rowOff>13609</xdr:rowOff>
    </xdr:from>
    <xdr:to>
      <xdr:col>13</xdr:col>
      <xdr:colOff>493861</xdr:colOff>
      <xdr:row>149</xdr:row>
      <xdr:rowOff>132071</xdr:rowOff>
    </xdr:to>
    <xdr:sp macro="" textlink="">
      <xdr:nvSpPr>
        <xdr:cNvPr id="12" name="Cuadro de texto 4"/>
        <xdr:cNvSpPr txBox="1">
          <a:spLocks noChangeArrowheads="1"/>
        </xdr:cNvSpPr>
      </xdr:nvSpPr>
      <xdr:spPr bwMode="auto">
        <a:xfrm>
          <a:off x="911679" y="19009180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144</xdr:row>
      <xdr:rowOff>68919</xdr:rowOff>
    </xdr:from>
    <xdr:to>
      <xdr:col>8</xdr:col>
      <xdr:colOff>589872</xdr:colOff>
      <xdr:row>149</xdr:row>
      <xdr:rowOff>89649</xdr:rowOff>
    </xdr:to>
    <xdr:sp macro="" textlink="">
      <xdr:nvSpPr>
        <xdr:cNvPr id="13" name="Cuadro de texto 6"/>
        <xdr:cNvSpPr txBox="1">
          <a:spLocks noChangeArrowheads="1"/>
        </xdr:cNvSpPr>
      </xdr:nvSpPr>
      <xdr:spPr bwMode="auto">
        <a:xfrm>
          <a:off x="1306009" y="1922777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256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227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showGridLines="0" showRowColHeaders="0" tabSelected="1" zoomScale="70" zoomScaleNormal="70" workbookViewId="0"/>
  </sheetViews>
  <sheetFormatPr baseColWidth="10" defaultColWidth="0" defaultRowHeight="0" customHeight="1" zeroHeight="1"/>
  <cols>
    <col min="1" max="1" width="3.42578125" style="4" customWidth="1"/>
    <col min="2" max="2" width="35.8554687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8" width="19.28515625" style="4" customWidth="1"/>
    <col min="29" max="29" width="1.140625" style="4" customWidth="1"/>
    <col min="30" max="31" width="19.28515625" style="4" hidden="1" customWidth="1"/>
    <col min="32" max="16384" width="8.5703125" style="4" hidden="1"/>
  </cols>
  <sheetData>
    <row r="1" spans="2:34" ht="12.75"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2:34" ht="15.75"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2:34" ht="15">
      <c r="C3" s="79"/>
      <c r="D3" s="78"/>
      <c r="E3" s="78"/>
      <c r="F3" s="78"/>
      <c r="G3" s="78"/>
      <c r="H3" s="78"/>
      <c r="I3" s="78"/>
      <c r="J3" s="78"/>
      <c r="K3" s="78"/>
      <c r="L3" s="78"/>
      <c r="M3" s="78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34" ht="6.75" customHeight="1">
      <c r="C4" s="79"/>
      <c r="D4" s="78"/>
      <c r="E4" s="78"/>
      <c r="F4" s="78"/>
      <c r="G4" s="78"/>
      <c r="H4" s="78"/>
      <c r="I4" s="78"/>
      <c r="J4" s="78"/>
      <c r="K4" s="78"/>
      <c r="L4" s="78"/>
      <c r="M4" s="78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2:34" ht="12.75" customHeight="1"/>
    <row r="6" spans="2:34" ht="45" customHeight="1" thickBot="1">
      <c r="B6" s="6" t="s">
        <v>242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  <c r="AA6" s="28" t="s">
        <v>296</v>
      </c>
      <c r="AB6" s="28">
        <v>2016</v>
      </c>
    </row>
    <row r="7" spans="2:34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3"/>
    </row>
    <row r="8" spans="2:34" ht="12.75">
      <c r="B8" s="52" t="s">
        <v>243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94"/>
    </row>
    <row r="9" spans="2:34" ht="12.75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94"/>
    </row>
    <row r="10" spans="2:34" ht="12.75">
      <c r="B10" s="4" t="s">
        <v>244</v>
      </c>
      <c r="C10" s="83">
        <v>62</v>
      </c>
      <c r="D10" s="84">
        <v>63</v>
      </c>
      <c r="E10" s="84">
        <v>64</v>
      </c>
      <c r="F10" s="84">
        <v>67</v>
      </c>
      <c r="G10" s="84">
        <v>71</v>
      </c>
      <c r="H10" s="84">
        <v>71</v>
      </c>
      <c r="I10" s="84">
        <v>72</v>
      </c>
      <c r="J10" s="84">
        <v>73</v>
      </c>
      <c r="K10" s="84">
        <v>74</v>
      </c>
      <c r="L10" s="84">
        <v>82</v>
      </c>
      <c r="M10" s="84">
        <v>82</v>
      </c>
      <c r="N10" s="84">
        <v>85</v>
      </c>
      <c r="O10" s="84">
        <v>86</v>
      </c>
      <c r="P10" s="84">
        <v>90</v>
      </c>
      <c r="Q10" s="84">
        <v>96</v>
      </c>
      <c r="R10" s="84">
        <v>96</v>
      </c>
      <c r="S10" s="95">
        <v>96</v>
      </c>
      <c r="T10" s="95">
        <v>98</v>
      </c>
      <c r="U10" s="95">
        <v>100</v>
      </c>
      <c r="V10" s="95">
        <v>106</v>
      </c>
      <c r="W10" s="95">
        <v>106</v>
      </c>
      <c r="X10" s="95">
        <v>106</v>
      </c>
      <c r="Y10" s="95">
        <v>109</v>
      </c>
      <c r="Z10" s="95">
        <v>115</v>
      </c>
      <c r="AA10" s="95">
        <v>123</v>
      </c>
      <c r="AB10" s="95">
        <v>123</v>
      </c>
    </row>
    <row r="11" spans="2:34" ht="12.75">
      <c r="B11" s="4" t="s">
        <v>245</v>
      </c>
      <c r="C11" s="84">
        <v>6973</v>
      </c>
      <c r="D11" s="84">
        <v>7065</v>
      </c>
      <c r="E11" s="84">
        <v>7175</v>
      </c>
      <c r="F11" s="84">
        <v>7585</v>
      </c>
      <c r="G11" s="84">
        <v>8092</v>
      </c>
      <c r="H11" s="84">
        <v>8092</v>
      </c>
      <c r="I11" s="84">
        <v>8201</v>
      </c>
      <c r="J11" s="84">
        <v>8360</v>
      </c>
      <c r="K11" s="84">
        <v>8399</v>
      </c>
      <c r="L11" s="84">
        <v>9326</v>
      </c>
      <c r="M11" s="84">
        <v>9326</v>
      </c>
      <c r="N11" s="84">
        <v>9670</v>
      </c>
      <c r="O11" s="84">
        <v>9778</v>
      </c>
      <c r="P11" s="84">
        <v>10204</v>
      </c>
      <c r="Q11" s="84">
        <v>10929</v>
      </c>
      <c r="R11" s="84">
        <v>10929</v>
      </c>
      <c r="S11" s="95">
        <v>10929</v>
      </c>
      <c r="T11" s="95">
        <v>11092</v>
      </c>
      <c r="U11" s="95">
        <v>11313</v>
      </c>
      <c r="V11" s="95">
        <v>11944</v>
      </c>
      <c r="W11" s="95">
        <v>11944</v>
      </c>
      <c r="X11" s="95">
        <v>11944</v>
      </c>
      <c r="Y11" s="95">
        <v>12236</v>
      </c>
      <c r="Z11" s="95">
        <v>12887</v>
      </c>
      <c r="AA11" s="95">
        <v>13702</v>
      </c>
      <c r="AB11" s="95">
        <v>13702</v>
      </c>
    </row>
    <row r="12" spans="2:34" ht="12.75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94"/>
      <c r="T12" s="94"/>
      <c r="U12" s="94"/>
      <c r="V12" s="94"/>
      <c r="W12" s="94"/>
      <c r="X12" s="94"/>
      <c r="Y12" s="94"/>
      <c r="Z12" s="94"/>
      <c r="AA12" s="94"/>
    </row>
    <row r="13" spans="2:34" ht="12.75">
      <c r="B13" s="4" t="s">
        <v>246</v>
      </c>
      <c r="C13" s="86">
        <v>0.54800000000000004</v>
      </c>
      <c r="D13" s="86">
        <v>0.53164633880326329</v>
      </c>
      <c r="E13" s="86">
        <v>0.56188155819112162</v>
      </c>
      <c r="F13" s="86">
        <v>0.60151027282110914</v>
      </c>
      <c r="G13" s="86">
        <v>0.57599708868998045</v>
      </c>
      <c r="H13" s="86">
        <v>0.56799999999999995</v>
      </c>
      <c r="I13" s="86">
        <v>0.51554183221561245</v>
      </c>
      <c r="J13" s="86">
        <v>0.54778101283437342</v>
      </c>
      <c r="K13" s="86">
        <v>0.56229013767751057</v>
      </c>
      <c r="L13" s="86">
        <v>0.57488988378331851</v>
      </c>
      <c r="M13" s="86">
        <v>0.55076691374091125</v>
      </c>
      <c r="N13" s="86">
        <v>0.55200000000000005</v>
      </c>
      <c r="O13" s="86">
        <v>0.57599999999999996</v>
      </c>
      <c r="P13" s="86">
        <v>0.61599999999999999</v>
      </c>
      <c r="Q13" s="86">
        <v>0.61627479426567255</v>
      </c>
      <c r="R13" s="86">
        <v>0.59132386411478766</v>
      </c>
      <c r="S13" s="96">
        <v>0.57098796838240684</v>
      </c>
      <c r="T13" s="96">
        <v>0.62656573732152265</v>
      </c>
      <c r="U13" s="96">
        <v>0.63963136480134641</v>
      </c>
      <c r="V13" s="96">
        <v>0.6388202134429688</v>
      </c>
      <c r="W13" s="96">
        <v>0.61965731883976216</v>
      </c>
      <c r="X13" s="96">
        <v>0.59340165846574888</v>
      </c>
      <c r="Y13" s="96">
        <v>0.62632021220771394</v>
      </c>
      <c r="Z13" s="96">
        <v>0.6317316400380939</v>
      </c>
      <c r="AA13" s="96">
        <v>0.61477171703601463</v>
      </c>
      <c r="AB13" s="96">
        <v>0.61679413596974497</v>
      </c>
    </row>
    <row r="14" spans="2:34" ht="12.75">
      <c r="B14" s="4" t="s">
        <v>247</v>
      </c>
      <c r="C14" s="83">
        <v>668</v>
      </c>
      <c r="D14" s="87">
        <v>678.93901127435026</v>
      </c>
      <c r="E14" s="87">
        <v>680.57568833644279</v>
      </c>
      <c r="F14" s="87">
        <v>682.66022498596431</v>
      </c>
      <c r="G14" s="87">
        <v>689.17065896724557</v>
      </c>
      <c r="H14" s="87">
        <v>683</v>
      </c>
      <c r="I14" s="87">
        <v>728.00613994879711</v>
      </c>
      <c r="J14" s="87">
        <v>720.39878283387498</v>
      </c>
      <c r="K14" s="87">
        <v>724</v>
      </c>
      <c r="L14" s="87">
        <v>712.87374500795693</v>
      </c>
      <c r="M14" s="87">
        <v>721.88432612900772</v>
      </c>
      <c r="N14" s="87">
        <v>714</v>
      </c>
      <c r="O14" s="87">
        <v>744</v>
      </c>
      <c r="P14" s="87">
        <v>738</v>
      </c>
      <c r="Q14" s="87">
        <v>748.24713080186928</v>
      </c>
      <c r="R14" s="87">
        <v>736.87952376699775</v>
      </c>
      <c r="S14" s="97">
        <v>761.5727843218275</v>
      </c>
      <c r="T14" s="97">
        <v>757.35696919051043</v>
      </c>
      <c r="U14" s="97">
        <v>765.43889690345452</v>
      </c>
      <c r="V14" s="97">
        <v>778.96287761605322</v>
      </c>
      <c r="W14" s="97">
        <v>766.24891638912982</v>
      </c>
      <c r="X14" s="97">
        <v>810.86002347905639</v>
      </c>
      <c r="Y14" s="97">
        <v>811.88386352610576</v>
      </c>
      <c r="Z14" s="97">
        <v>853.78728025927717</v>
      </c>
      <c r="AA14" s="97">
        <v>884.92879232530493</v>
      </c>
      <c r="AB14" s="97">
        <v>841.72119410353184</v>
      </c>
    </row>
    <row r="15" spans="2:34" ht="12.75">
      <c r="B15" s="3" t="s">
        <v>248</v>
      </c>
      <c r="C15" s="89">
        <v>366</v>
      </c>
      <c r="D15" s="90">
        <v>360.95543961471583</v>
      </c>
      <c r="E15" s="90">
        <v>382.40292822947561</v>
      </c>
      <c r="F15" s="90">
        <v>410.62713817542715</v>
      </c>
      <c r="G15" s="90">
        <v>396.96029317568889</v>
      </c>
      <c r="H15" s="90">
        <v>388</v>
      </c>
      <c r="I15" s="90">
        <v>375.3176192534184</v>
      </c>
      <c r="J15" s="90">
        <v>394</v>
      </c>
      <c r="K15" s="90">
        <v>407</v>
      </c>
      <c r="L15" s="90">
        <v>409.82390441980351</v>
      </c>
      <c r="M15" s="90">
        <v>397.59000238001107</v>
      </c>
      <c r="N15" s="90">
        <v>395</v>
      </c>
      <c r="O15" s="90">
        <v>428.54399999999998</v>
      </c>
      <c r="P15" s="90">
        <v>454</v>
      </c>
      <c r="Q15" s="90">
        <v>461.12584659480177</v>
      </c>
      <c r="R15" s="90">
        <v>435.73444738096561</v>
      </c>
      <c r="S15" s="98">
        <v>434.84889689525318</v>
      </c>
      <c r="T15" s="98">
        <v>474.5339278164459</v>
      </c>
      <c r="U15" s="98">
        <v>489.59872629839373</v>
      </c>
      <c r="V15" s="98">
        <v>497.61723174283628</v>
      </c>
      <c r="W15" s="98">
        <v>474.81174909356128</v>
      </c>
      <c r="X15" s="98">
        <v>481.16568271604814</v>
      </c>
      <c r="Y15" s="98">
        <v>508.49927369168927</v>
      </c>
      <c r="Z15" s="98">
        <v>539.36443880185686</v>
      </c>
      <c r="AA15" s="98">
        <v>544.02919311243454</v>
      </c>
      <c r="AB15" s="98">
        <v>519.16869664450996</v>
      </c>
    </row>
    <row r="16" spans="2:34" ht="12.75"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94"/>
      <c r="T16" s="94"/>
      <c r="U16" s="94"/>
      <c r="V16" s="94"/>
      <c r="W16" s="94"/>
      <c r="X16" s="94"/>
      <c r="Y16" s="94"/>
      <c r="Z16" s="94"/>
      <c r="AA16" s="94"/>
      <c r="AB16" s="94"/>
    </row>
    <row r="17" spans="2:28" ht="12.75">
      <c r="B17" s="52" t="s">
        <v>253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94"/>
      <c r="T17" s="94"/>
      <c r="U17" s="94"/>
      <c r="V17" s="94"/>
      <c r="W17" s="94"/>
      <c r="X17" s="94"/>
      <c r="Y17" s="94"/>
      <c r="Z17" s="94"/>
      <c r="AA17" s="94"/>
      <c r="AB17" s="94"/>
    </row>
    <row r="18" spans="2:28" ht="12.75"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94"/>
      <c r="T18" s="94"/>
      <c r="U18" s="94"/>
      <c r="V18" s="94"/>
      <c r="W18" s="94"/>
      <c r="X18" s="94"/>
      <c r="Y18" s="94"/>
      <c r="Z18" s="94"/>
      <c r="AA18" s="94"/>
      <c r="AB18" s="94"/>
    </row>
    <row r="19" spans="2:28" ht="12.75">
      <c r="B19" s="4" t="s">
        <v>244</v>
      </c>
      <c r="C19" s="83">
        <v>35</v>
      </c>
      <c r="D19" s="73">
        <v>39</v>
      </c>
      <c r="E19" s="73">
        <v>42</v>
      </c>
      <c r="F19" s="73">
        <v>43</v>
      </c>
      <c r="G19" s="73">
        <v>45</v>
      </c>
      <c r="H19" s="73">
        <v>45</v>
      </c>
      <c r="I19" s="73">
        <v>48</v>
      </c>
      <c r="J19" s="73">
        <v>48</v>
      </c>
      <c r="K19" s="73">
        <v>48</v>
      </c>
      <c r="L19" s="73">
        <v>50</v>
      </c>
      <c r="M19" s="73">
        <v>50</v>
      </c>
      <c r="N19" s="73">
        <v>51</v>
      </c>
      <c r="O19" s="73">
        <v>54</v>
      </c>
      <c r="P19" s="73">
        <v>58</v>
      </c>
      <c r="Q19" s="83">
        <v>62</v>
      </c>
      <c r="R19" s="83">
        <v>62</v>
      </c>
      <c r="S19" s="94">
        <v>63</v>
      </c>
      <c r="T19" s="94">
        <v>64</v>
      </c>
      <c r="U19" s="94">
        <v>67</v>
      </c>
      <c r="V19" s="94">
        <v>71</v>
      </c>
      <c r="W19" s="94">
        <v>71</v>
      </c>
      <c r="X19" s="94">
        <v>72</v>
      </c>
      <c r="Y19" s="94">
        <v>73</v>
      </c>
      <c r="Z19" s="94">
        <v>74</v>
      </c>
      <c r="AA19" s="94">
        <v>82</v>
      </c>
      <c r="AB19" s="95">
        <v>82</v>
      </c>
    </row>
    <row r="20" spans="2:28" ht="12.75">
      <c r="B20" s="4" t="s">
        <v>245</v>
      </c>
      <c r="C20" s="84">
        <v>3839</v>
      </c>
      <c r="D20" s="84">
        <v>4259</v>
      </c>
      <c r="E20" s="84">
        <v>4626</v>
      </c>
      <c r="F20" s="84">
        <v>4750</v>
      </c>
      <c r="G20" s="84">
        <v>4963</v>
      </c>
      <c r="H20" s="84">
        <v>4963</v>
      </c>
      <c r="I20" s="84">
        <v>5316</v>
      </c>
      <c r="J20" s="84">
        <v>5316</v>
      </c>
      <c r="K20" s="84">
        <v>5316</v>
      </c>
      <c r="L20" s="84">
        <v>5534</v>
      </c>
      <c r="M20" s="84">
        <v>5534</v>
      </c>
      <c r="N20" s="84">
        <v>5643</v>
      </c>
      <c r="O20" s="84">
        <v>6024</v>
      </c>
      <c r="P20" s="84">
        <v>6489</v>
      </c>
      <c r="Q20" s="84">
        <v>6976</v>
      </c>
      <c r="R20" s="84">
        <v>6976</v>
      </c>
      <c r="S20" s="95">
        <v>7096</v>
      </c>
      <c r="T20" s="95">
        <v>7178</v>
      </c>
      <c r="U20" s="95">
        <v>7616</v>
      </c>
      <c r="V20" s="95">
        <v>8095</v>
      </c>
      <c r="W20" s="95">
        <v>8095</v>
      </c>
      <c r="X20" s="95">
        <v>8232</v>
      </c>
      <c r="Y20" s="95">
        <v>8391</v>
      </c>
      <c r="Z20" s="95">
        <v>8430</v>
      </c>
      <c r="AA20" s="94">
        <v>9357</v>
      </c>
      <c r="AB20" s="95">
        <v>9357</v>
      </c>
    </row>
    <row r="21" spans="2:28" ht="12.75"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94"/>
      <c r="T21" s="94"/>
      <c r="U21" s="94"/>
      <c r="V21" s="94"/>
      <c r="W21" s="94"/>
      <c r="X21" s="94"/>
      <c r="Y21" s="94"/>
      <c r="Z21" s="94"/>
      <c r="AA21" s="94"/>
      <c r="AB21" s="94"/>
    </row>
    <row r="22" spans="2:28" ht="12.75">
      <c r="B22" s="4" t="s">
        <v>246</v>
      </c>
      <c r="C22" s="86">
        <v>0.59399999999999997</v>
      </c>
      <c r="D22" s="86">
        <v>0.57965944447007323</v>
      </c>
      <c r="E22" s="86">
        <v>0.59280099550652532</v>
      </c>
      <c r="F22" s="86">
        <v>0.63291021136376047</v>
      </c>
      <c r="G22" s="86">
        <v>0.60871778847519553</v>
      </c>
      <c r="H22" s="86">
        <v>0.59799999999999998</v>
      </c>
      <c r="I22" s="86">
        <v>0.54500000000000004</v>
      </c>
      <c r="J22" s="86">
        <v>0.58499999999999996</v>
      </c>
      <c r="K22" s="86">
        <v>0.58899999999999997</v>
      </c>
      <c r="L22" s="86">
        <v>0.60699999999999998</v>
      </c>
      <c r="M22" s="86">
        <v>0.57748879682083365</v>
      </c>
      <c r="N22" s="86">
        <v>0.59699999999999998</v>
      </c>
      <c r="O22" s="86">
        <v>0.60599999999999998</v>
      </c>
      <c r="P22" s="86">
        <v>0.64100000000000001</v>
      </c>
      <c r="Q22" s="86">
        <v>0.65806815983424971</v>
      </c>
      <c r="R22" s="86">
        <v>0.62634550358179597</v>
      </c>
      <c r="S22" s="96">
        <v>0.63503608497581288</v>
      </c>
      <c r="T22" s="96">
        <v>0.67325237928946891</v>
      </c>
      <c r="U22" s="96">
        <v>0.68706953661294556</v>
      </c>
      <c r="V22" s="96">
        <v>0.68207493830170929</v>
      </c>
      <c r="W22" s="96">
        <v>0.66346451018207486</v>
      </c>
      <c r="X22" s="96">
        <v>0.64964888897198858</v>
      </c>
      <c r="Y22" s="96">
        <v>0.68248818712380155</v>
      </c>
      <c r="Z22" s="96">
        <v>0.68823318735850203</v>
      </c>
      <c r="AA22" s="96">
        <v>0.66207692451236977</v>
      </c>
      <c r="AB22" s="96">
        <v>0.6676446353969302</v>
      </c>
    </row>
    <row r="23" spans="2:28" ht="12.75">
      <c r="B23" s="4" t="s">
        <v>247</v>
      </c>
      <c r="C23" s="83">
        <v>682</v>
      </c>
      <c r="D23" s="87">
        <v>696.97519885044778</v>
      </c>
      <c r="E23" s="87">
        <v>691.4380339211242</v>
      </c>
      <c r="F23" s="87">
        <v>697.52420942683216</v>
      </c>
      <c r="G23" s="87">
        <v>695.55726165134433</v>
      </c>
      <c r="H23" s="87">
        <v>691</v>
      </c>
      <c r="I23" s="87">
        <v>726</v>
      </c>
      <c r="J23" s="87">
        <v>716</v>
      </c>
      <c r="K23" s="87">
        <v>715</v>
      </c>
      <c r="L23" s="87">
        <v>703</v>
      </c>
      <c r="M23" s="87">
        <v>714.41587336156749</v>
      </c>
      <c r="N23" s="87">
        <v>701</v>
      </c>
      <c r="O23" s="87">
        <v>724</v>
      </c>
      <c r="P23" s="87">
        <v>720</v>
      </c>
      <c r="Q23" s="87">
        <v>729.36286978346277</v>
      </c>
      <c r="R23" s="87">
        <v>720.39175833682134</v>
      </c>
      <c r="S23" s="97">
        <v>742.70966095719859</v>
      </c>
      <c r="T23" s="97">
        <v>742.4045762959405</v>
      </c>
      <c r="U23" s="97">
        <v>755.34129306421687</v>
      </c>
      <c r="V23" s="97">
        <v>764.06245102767048</v>
      </c>
      <c r="W23" s="97">
        <v>753.38176916868917</v>
      </c>
      <c r="X23" s="97">
        <v>796.44054638338127</v>
      </c>
      <c r="Y23" s="97">
        <v>803.08434807839274</v>
      </c>
      <c r="Z23" s="97">
        <v>849.22944045959503</v>
      </c>
      <c r="AA23" s="97">
        <v>871.16149177157888</v>
      </c>
      <c r="AB23" s="97">
        <v>833.9133879661639</v>
      </c>
    </row>
    <row r="24" spans="2:28" ht="12.75">
      <c r="B24" s="3" t="s">
        <v>248</v>
      </c>
      <c r="C24" s="89">
        <v>405</v>
      </c>
      <c r="D24" s="90">
        <v>404.00825657506937</v>
      </c>
      <c r="E24" s="90">
        <v>409.88515483951704</v>
      </c>
      <c r="F24" s="90">
        <v>441.47019481967624</v>
      </c>
      <c r="G24" s="90">
        <v>423.39807807026926</v>
      </c>
      <c r="H24" s="89">
        <v>413</v>
      </c>
      <c r="I24" s="90">
        <v>395.67</v>
      </c>
      <c r="J24" s="90">
        <v>418.85999999999996</v>
      </c>
      <c r="K24" s="90">
        <v>421.13499999999999</v>
      </c>
      <c r="L24" s="90">
        <v>426.721</v>
      </c>
      <c r="M24" s="90">
        <v>412.56716313727668</v>
      </c>
      <c r="N24" s="89">
        <v>418</v>
      </c>
      <c r="O24" s="90">
        <v>438</v>
      </c>
      <c r="P24" s="89">
        <v>461</v>
      </c>
      <c r="Q24" s="90">
        <v>479.97048156983084</v>
      </c>
      <c r="R24" s="90">
        <v>451.21413865165181</v>
      </c>
      <c r="S24" s="98">
        <v>471.64743536797272</v>
      </c>
      <c r="T24" s="98">
        <v>499.825647386632</v>
      </c>
      <c r="U24" s="98">
        <v>518.9719922102546</v>
      </c>
      <c r="V24" s="98">
        <v>521.1478491433511</v>
      </c>
      <c r="W24" s="98">
        <v>499.84206646160936</v>
      </c>
      <c r="X24" s="98">
        <v>517.40671609020717</v>
      </c>
      <c r="Y24" s="98">
        <v>548.09558082752221</v>
      </c>
      <c r="Z24" s="98">
        <v>584.46788460618427</v>
      </c>
      <c r="AA24" s="98">
        <v>576.77592122573503</v>
      </c>
      <c r="AB24" s="98">
        <v>556.75779986128828</v>
      </c>
    </row>
    <row r="25" spans="2:28" ht="12.75"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94"/>
      <c r="T25" s="94"/>
      <c r="U25" s="94"/>
      <c r="V25" s="94"/>
      <c r="W25" s="94"/>
      <c r="X25" s="94"/>
      <c r="Y25" s="94"/>
      <c r="Z25" s="94"/>
      <c r="AA25" s="94"/>
      <c r="AB25" s="94"/>
    </row>
    <row r="26" spans="2:28" ht="12.75"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94"/>
      <c r="T26" s="94"/>
      <c r="U26" s="94"/>
      <c r="V26" s="94"/>
      <c r="W26" s="94"/>
      <c r="X26" s="94"/>
      <c r="Y26" s="94"/>
      <c r="Z26" s="94"/>
      <c r="AA26" s="94"/>
      <c r="AB26" s="94"/>
    </row>
    <row r="27" spans="2:28" ht="12.75">
      <c r="B27" s="52" t="s">
        <v>249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94"/>
      <c r="T27" s="94"/>
      <c r="U27" s="94"/>
      <c r="V27" s="94"/>
      <c r="W27" s="94"/>
      <c r="X27" s="94"/>
      <c r="Y27" s="94"/>
      <c r="Z27" s="94"/>
      <c r="AA27" s="94"/>
      <c r="AB27" s="94"/>
    </row>
    <row r="28" spans="2:28" ht="12.75"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94"/>
      <c r="T28" s="94"/>
      <c r="U28" s="94"/>
      <c r="V28" s="94"/>
      <c r="W28" s="94"/>
      <c r="X28" s="94"/>
      <c r="Y28" s="94"/>
      <c r="Z28" s="94"/>
      <c r="AA28" s="94"/>
      <c r="AB28" s="94"/>
    </row>
    <row r="29" spans="2:28" ht="12.75">
      <c r="B29" s="4" t="s">
        <v>7</v>
      </c>
      <c r="C29" s="84">
        <v>715048</v>
      </c>
      <c r="D29" s="84">
        <v>204151.182</v>
      </c>
      <c r="E29" s="84">
        <v>220045</v>
      </c>
      <c r="F29" s="84">
        <v>246616.00822802677</v>
      </c>
      <c r="G29" s="84">
        <v>261391.17564335329</v>
      </c>
      <c r="H29" s="84">
        <v>932203.36587138008</v>
      </c>
      <c r="I29" s="84">
        <v>240400.96600000001</v>
      </c>
      <c r="J29" s="84">
        <v>269054</v>
      </c>
      <c r="K29" s="84">
        <v>288320.83458278998</v>
      </c>
      <c r="L29" s="84">
        <v>306179.25525564974</v>
      </c>
      <c r="M29" s="84">
        <v>1103956.0558384401</v>
      </c>
      <c r="N29" s="84">
        <v>311151.13802927587</v>
      </c>
      <c r="O29" s="84">
        <v>338287.58070371312</v>
      </c>
      <c r="P29" s="84">
        <v>369037.73620682658</v>
      </c>
      <c r="Q29" s="84">
        <v>393946.61863444728</v>
      </c>
      <c r="R29" s="84">
        <v>1412423.0735742629</v>
      </c>
      <c r="S29" s="95">
        <v>376394.31242333655</v>
      </c>
      <c r="T29" s="95">
        <v>426281.66450015339</v>
      </c>
      <c r="U29" s="95">
        <v>449368.39895087125</v>
      </c>
      <c r="V29" s="95">
        <v>466265.98507515172</v>
      </c>
      <c r="W29" s="95">
        <v>1718311.360949513</v>
      </c>
      <c r="X29" s="95">
        <v>454952.91946115595</v>
      </c>
      <c r="Y29" s="95">
        <v>497482.60433747101</v>
      </c>
      <c r="Z29" s="95">
        <v>533592.84065807448</v>
      </c>
      <c r="AA29" s="95">
        <v>551737.89347938506</v>
      </c>
      <c r="AB29" s="95">
        <v>2037766.2568302387</v>
      </c>
    </row>
    <row r="30" spans="2:28" ht="12.75"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95"/>
      <c r="T30" s="95"/>
      <c r="U30" s="95"/>
      <c r="V30" s="95"/>
      <c r="W30" s="95"/>
      <c r="X30" s="95"/>
      <c r="Y30" s="95"/>
      <c r="Z30" s="95"/>
      <c r="AA30" s="95"/>
      <c r="AB30" s="95"/>
    </row>
    <row r="31" spans="2:28" ht="12.75">
      <c r="B31" s="4" t="s">
        <v>0</v>
      </c>
      <c r="C31" s="84">
        <v>68413.699999999953</v>
      </c>
      <c r="D31" s="84">
        <v>27213.189999999991</v>
      </c>
      <c r="E31" s="84">
        <v>23776</v>
      </c>
      <c r="F31" s="84">
        <v>40030.943241123372</v>
      </c>
      <c r="G31" s="84">
        <v>31919.391339807735</v>
      </c>
      <c r="H31" s="84">
        <v>122938.524580931</v>
      </c>
      <c r="I31" s="84">
        <v>35546.195000000036</v>
      </c>
      <c r="J31" s="84">
        <v>39611</v>
      </c>
      <c r="K31" s="84">
        <v>54364.89069631599</v>
      </c>
      <c r="L31" s="84">
        <v>49043.365369255342</v>
      </c>
      <c r="M31" s="84">
        <v>178566.45106557099</v>
      </c>
      <c r="N31" s="84">
        <v>45548.409902479791</v>
      </c>
      <c r="O31" s="84">
        <v>57301.470861760557</v>
      </c>
      <c r="P31" s="84">
        <v>75877.859870310844</v>
      </c>
      <c r="Q31" s="84">
        <v>71496.328452416885</v>
      </c>
      <c r="R31" s="84">
        <v>250224.06908696811</v>
      </c>
      <c r="S31" s="95">
        <v>58595.044792870096</v>
      </c>
      <c r="T31" s="95">
        <v>81365.124509260771</v>
      </c>
      <c r="U31" s="95">
        <v>85277.680227798133</v>
      </c>
      <c r="V31" s="95">
        <v>95131.606638379861</v>
      </c>
      <c r="W31" s="95">
        <v>320371.45616830885</v>
      </c>
      <c r="X31" s="95">
        <v>74559.55132358479</v>
      </c>
      <c r="Y31" s="95">
        <v>89643.895555891999</v>
      </c>
      <c r="Z31" s="95">
        <v>105428.08945417299</v>
      </c>
      <c r="AA31" s="95">
        <v>102360.75247938505</v>
      </c>
      <c r="AB31" s="95">
        <v>371992.28803057777</v>
      </c>
    </row>
    <row r="32" spans="2:28" ht="12.75">
      <c r="B32" s="4" t="s">
        <v>250</v>
      </c>
      <c r="C32" s="88">
        <v>9.5677073427238385E-2</v>
      </c>
      <c r="D32" s="88">
        <v>0.13329920372442414</v>
      </c>
      <c r="E32" s="88">
        <v>0.10805062600831648</v>
      </c>
      <c r="F32" s="88">
        <v>0.16232094391905758</v>
      </c>
      <c r="G32" s="88">
        <v>0.12211350004928671</v>
      </c>
      <c r="H32" s="88">
        <v>0.13187951157633274</v>
      </c>
      <c r="I32" s="88">
        <v>0.14786211383193873</v>
      </c>
      <c r="J32" s="88">
        <v>0.14722323399763615</v>
      </c>
      <c r="K32" s="88">
        <v>0.18855692747623956</v>
      </c>
      <c r="L32" s="88">
        <v>0.160178602983098</v>
      </c>
      <c r="M32" s="88">
        <v>0.16175141222442241</v>
      </c>
      <c r="N32" s="88">
        <v>0.14638676943612589</v>
      </c>
      <c r="O32" s="88">
        <v>0.16938685937734044</v>
      </c>
      <c r="P32" s="88">
        <v>0.20561002961438399</v>
      </c>
      <c r="Q32" s="88">
        <v>0.18148735151033263</v>
      </c>
      <c r="R32" s="88">
        <v>0.17715943173722992</v>
      </c>
      <c r="S32" s="99">
        <v>0.15567462859791392</v>
      </c>
      <c r="T32" s="99">
        <v>0.19086939759575677</v>
      </c>
      <c r="U32" s="99">
        <v>0.189772312487691</v>
      </c>
      <c r="V32" s="99">
        <v>0.20402862246759595</v>
      </c>
      <c r="W32" s="99">
        <v>0.1864455205552947</v>
      </c>
      <c r="X32" s="99">
        <v>0.16388410346260171</v>
      </c>
      <c r="Y32" s="99">
        <v>0.18019503551340535</v>
      </c>
      <c r="Z32" s="99">
        <v>0.19758152925018566</v>
      </c>
      <c r="AA32" s="99">
        <v>0.1855242383913035</v>
      </c>
      <c r="AB32" s="99">
        <v>0.18254904692023641</v>
      </c>
    </row>
    <row r="33" spans="1:28" ht="12.75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94"/>
      <c r="T33" s="94"/>
      <c r="U33" s="94"/>
      <c r="V33" s="94"/>
      <c r="W33" s="94"/>
      <c r="X33" s="94"/>
      <c r="Y33" s="94"/>
      <c r="Z33" s="94"/>
      <c r="AA33" s="94"/>
      <c r="AB33" s="94"/>
    </row>
    <row r="34" spans="1:28" ht="12.75">
      <c r="B34" s="4" t="s">
        <v>1</v>
      </c>
      <c r="C34" s="84">
        <v>189691.89999999994</v>
      </c>
      <c r="D34" s="84">
        <v>63108.557999999997</v>
      </c>
      <c r="E34" s="84">
        <v>62703</v>
      </c>
      <c r="F34" s="84">
        <v>80289.2171146084</v>
      </c>
      <c r="G34" s="84">
        <v>73614.051282391505</v>
      </c>
      <c r="H34" s="84">
        <v>279714.82639699982</v>
      </c>
      <c r="I34" s="84">
        <v>76056.27300000003</v>
      </c>
      <c r="J34" s="84">
        <v>80579</v>
      </c>
      <c r="K34" s="84">
        <v>94786.818960323901</v>
      </c>
      <c r="L34" s="84">
        <v>106772.4592473872</v>
      </c>
      <c r="M34" s="84">
        <v>358195.55120771099</v>
      </c>
      <c r="N34" s="84">
        <v>99510.106915595607</v>
      </c>
      <c r="O34" s="84">
        <v>111422.80936608344</v>
      </c>
      <c r="P34" s="84">
        <v>131024.00363360443</v>
      </c>
      <c r="Q34" s="84">
        <v>129053.46206091576</v>
      </c>
      <c r="R34" s="84">
        <v>471010.38197619934</v>
      </c>
      <c r="S34" s="95">
        <v>120698.85444620375</v>
      </c>
      <c r="T34" s="95">
        <v>147360.89899202084</v>
      </c>
      <c r="U34" s="95">
        <v>158169.69661122118</v>
      </c>
      <c r="V34" s="95">
        <v>155511.44318178363</v>
      </c>
      <c r="W34" s="95">
        <v>581740.89323122939</v>
      </c>
      <c r="X34" s="95">
        <v>148555.77986833832</v>
      </c>
      <c r="Y34" s="95">
        <v>166979.501149716</v>
      </c>
      <c r="Z34" s="95">
        <v>185525.8234277649</v>
      </c>
      <c r="AA34" s="95">
        <v>180486.81647938504</v>
      </c>
      <c r="AB34" s="95">
        <v>681547.92080463096</v>
      </c>
    </row>
    <row r="35" spans="1:28" ht="12.75">
      <c r="B35" s="4" t="s">
        <v>3</v>
      </c>
      <c r="C35" s="88">
        <v>0.26528554726395981</v>
      </c>
      <c r="D35" s="88">
        <v>0.30912658639419488</v>
      </c>
      <c r="E35" s="88">
        <v>0.28495535004203687</v>
      </c>
      <c r="F35" s="88">
        <v>0.32556368782180256</v>
      </c>
      <c r="G35" s="88">
        <v>0.28162408735186917</v>
      </c>
      <c r="H35" s="88">
        <v>0.3000577305742031</v>
      </c>
      <c r="I35" s="88">
        <v>0.31637257647292494</v>
      </c>
      <c r="J35" s="88">
        <v>0.29949006519137422</v>
      </c>
      <c r="K35" s="88">
        <v>0.32875466352434657</v>
      </c>
      <c r="L35" s="88">
        <v>0.34872532157097208</v>
      </c>
      <c r="M35" s="88">
        <v>0.32446540721737893</v>
      </c>
      <c r="N35" s="88">
        <v>0.31981276863024943</v>
      </c>
      <c r="O35" s="88">
        <v>0.32937304152372165</v>
      </c>
      <c r="P35" s="88">
        <v>0.35504229182722996</v>
      </c>
      <c r="Q35" s="88">
        <v>0.32759124195115286</v>
      </c>
      <c r="R35" s="88">
        <v>0.33347683904955294</v>
      </c>
      <c r="S35" s="99">
        <v>0.32067130257391313</v>
      </c>
      <c r="T35" s="99">
        <v>0.34568903911176274</v>
      </c>
      <c r="U35" s="99">
        <v>0.35198224214363066</v>
      </c>
      <c r="V35" s="99">
        <v>0.33352517266881188</v>
      </c>
      <c r="W35" s="99">
        <v>0.33855383049424065</v>
      </c>
      <c r="X35" s="99">
        <v>0.32653000676264937</v>
      </c>
      <c r="Y35" s="99">
        <v>0.33564892459323792</v>
      </c>
      <c r="Z35" s="99">
        <v>0.34769174038946593</v>
      </c>
      <c r="AA35" s="99">
        <v>0.32712419903080064</v>
      </c>
      <c r="AB35" s="99">
        <v>0.33445834060712343</v>
      </c>
    </row>
    <row r="36" spans="1:28" ht="12.75"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94"/>
      <c r="T36" s="94"/>
      <c r="U36" s="94"/>
      <c r="V36" s="94"/>
      <c r="W36" s="94"/>
      <c r="X36" s="94"/>
      <c r="Y36" s="94"/>
      <c r="Z36" s="94"/>
      <c r="AA36" s="94"/>
      <c r="AB36" s="94"/>
    </row>
    <row r="37" spans="1:28" ht="12.75">
      <c r="B37" s="4" t="s">
        <v>2</v>
      </c>
      <c r="C37" s="84">
        <v>176164.49999999994</v>
      </c>
      <c r="D37" s="84">
        <v>60306.153999999995</v>
      </c>
      <c r="E37" s="84">
        <v>60170</v>
      </c>
      <c r="F37" s="84">
        <v>76482.641953379411</v>
      </c>
      <c r="G37" s="84">
        <v>70478.764783039718</v>
      </c>
      <c r="H37" s="84">
        <v>267436.56073641899</v>
      </c>
      <c r="I37" s="84">
        <v>72480.046000000031</v>
      </c>
      <c r="J37" s="84">
        <v>78343</v>
      </c>
      <c r="K37" s="84">
        <v>93093.456823734829</v>
      </c>
      <c r="L37" s="84">
        <v>98311.100161430979</v>
      </c>
      <c r="M37" s="84">
        <v>342228.60298516601</v>
      </c>
      <c r="N37" s="84">
        <v>95669.585644026665</v>
      </c>
      <c r="O37" s="84">
        <v>108558.37616732961</v>
      </c>
      <c r="P37" s="84">
        <v>129384.18502824396</v>
      </c>
      <c r="Q37" s="84">
        <v>123606.86863548515</v>
      </c>
      <c r="R37" s="84">
        <v>457218.01577233162</v>
      </c>
      <c r="S37" s="84">
        <v>118770.34111097065</v>
      </c>
      <c r="T37" s="84">
        <v>145033.90297074153</v>
      </c>
      <c r="U37" s="84">
        <v>156212.59569420479</v>
      </c>
      <c r="V37" s="84">
        <v>152561.82988939033</v>
      </c>
      <c r="W37" s="84">
        <v>572577.66966530727</v>
      </c>
      <c r="X37" s="84">
        <v>144858.59140681633</v>
      </c>
      <c r="Y37" s="84">
        <v>164177.52409995202</v>
      </c>
      <c r="Z37" s="84">
        <v>180533.7174745863</v>
      </c>
      <c r="AA37" s="84">
        <v>173783.57447938505</v>
      </c>
      <c r="AB37" s="84">
        <v>663353.40693179111</v>
      </c>
    </row>
    <row r="38" spans="1:28" ht="12.75">
      <c r="B38" s="4" t="s">
        <v>4</v>
      </c>
      <c r="C38" s="88">
        <v>0.24636737673554773</v>
      </c>
      <c r="D38" s="88">
        <v>0.29539948487782941</v>
      </c>
      <c r="E38" s="88">
        <v>0.27344406825876527</v>
      </c>
      <c r="F38" s="88">
        <v>0.31012845639226233</v>
      </c>
      <c r="G38" s="88">
        <v>0.26962947241647583</v>
      </c>
      <c r="H38" s="88">
        <v>0.28688649979978542</v>
      </c>
      <c r="I38" s="88">
        <v>0.30149648400331314</v>
      </c>
      <c r="J38" s="88">
        <v>0.29117946583213777</v>
      </c>
      <c r="K38" s="88">
        <v>0.32288147666624306</v>
      </c>
      <c r="L38" s="88">
        <v>0.32109001009668142</v>
      </c>
      <c r="M38" s="88">
        <v>0.31000201609043931</v>
      </c>
      <c r="N38" s="88">
        <v>0.30746982398960476</v>
      </c>
      <c r="O38" s="88">
        <v>0.3209026362680899</v>
      </c>
      <c r="P38" s="88">
        <v>0.35059879338662214</v>
      </c>
      <c r="Q38" s="88">
        <v>0.31376552758327642</v>
      </c>
      <c r="R38" s="88">
        <v>0.3237118001869656</v>
      </c>
      <c r="S38" s="99">
        <v>0.31554765093630799</v>
      </c>
      <c r="T38" s="99">
        <v>0.34022787055784648</v>
      </c>
      <c r="U38" s="99">
        <v>0.34762701618295877</v>
      </c>
      <c r="V38" s="99">
        <v>0.3271991412043509</v>
      </c>
      <c r="W38" s="99">
        <v>0.33322113947317988</v>
      </c>
      <c r="X38" s="99">
        <v>0.31840347695402449</v>
      </c>
      <c r="Y38" s="99">
        <v>0.33001661298006046</v>
      </c>
      <c r="Z38" s="99">
        <v>0.33833609396246012</v>
      </c>
      <c r="AA38" s="99">
        <v>0.31497487581189354</v>
      </c>
      <c r="AB38" s="99">
        <v>0.32552968462812926</v>
      </c>
    </row>
    <row r="39" spans="1:28" ht="12.75"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94"/>
      <c r="T39" s="94"/>
      <c r="U39" s="94"/>
      <c r="V39" s="94"/>
      <c r="W39" s="94"/>
      <c r="X39" s="94"/>
      <c r="Y39" s="94"/>
      <c r="Z39" s="94"/>
      <c r="AA39" s="94"/>
      <c r="AB39" s="94"/>
    </row>
    <row r="40" spans="1:28" ht="12.75">
      <c r="B40" s="4" t="s">
        <v>251</v>
      </c>
      <c r="C40" s="84">
        <v>10003.099999999951</v>
      </c>
      <c r="D40" s="84">
        <v>1616.4169999999904</v>
      </c>
      <c r="E40" s="84">
        <v>8363</v>
      </c>
      <c r="F40" s="84">
        <v>4582.3790484902202</v>
      </c>
      <c r="G40" s="84">
        <v>11030.330302985729</v>
      </c>
      <c r="H40" s="84">
        <v>25592.126351475854</v>
      </c>
      <c r="I40" s="84">
        <v>10744.858000000033</v>
      </c>
      <c r="J40" s="84">
        <v>17511.927719438463</v>
      </c>
      <c r="K40" s="84">
        <v>27384.646763553916</v>
      </c>
      <c r="L40" s="84">
        <v>28090.323883354424</v>
      </c>
      <c r="M40" s="84">
        <v>83732.756366346905</v>
      </c>
      <c r="N40" s="84">
        <v>16644.483973418668</v>
      </c>
      <c r="O40" s="84">
        <v>32227.213742215194</v>
      </c>
      <c r="P40" s="84">
        <v>45334.371866608395</v>
      </c>
      <c r="Q40" s="84">
        <v>48538.262695253441</v>
      </c>
      <c r="R40" s="84">
        <v>142744.33227749571</v>
      </c>
      <c r="S40" s="95">
        <v>45178.696934395113</v>
      </c>
      <c r="T40" s="95">
        <v>66373.463444338762</v>
      </c>
      <c r="U40" s="95">
        <v>57310.46044901049</v>
      </c>
      <c r="V40" s="95">
        <v>39888.97579138774</v>
      </c>
      <c r="W40" s="95">
        <v>208749.59661913209</v>
      </c>
      <c r="X40" s="95">
        <v>47213.056106192482</v>
      </c>
      <c r="Y40" s="95">
        <v>66609.767290488395</v>
      </c>
      <c r="Z40" s="95">
        <v>71561.318975108064</v>
      </c>
      <c r="AA40" s="95">
        <v>79113.039915928966</v>
      </c>
      <c r="AB40" s="95">
        <v>264497.62020394992</v>
      </c>
    </row>
    <row r="41" spans="1:28" s="80" customFormat="1" ht="12.75">
      <c r="B41" s="80" t="s">
        <v>252</v>
      </c>
      <c r="C41" s="88">
        <v>1.3989410501113143E-2</v>
      </c>
      <c r="D41" s="88">
        <v>7.9177449974303371E-3</v>
      </c>
      <c r="E41" s="88">
        <v>3.8005862437228748E-2</v>
      </c>
      <c r="F41" s="88">
        <v>1.8581028382607053E-2</v>
      </c>
      <c r="G41" s="88">
        <v>4.2198556534424503E-2</v>
      </c>
      <c r="H41" s="88">
        <v>2.7453372609906351E-2</v>
      </c>
      <c r="I41" s="88">
        <v>4.4695569151748049E-2</v>
      </c>
      <c r="J41" s="88">
        <v>6.5087037246940996E-2</v>
      </c>
      <c r="K41" s="88">
        <v>9.4979770723750953E-2</v>
      </c>
      <c r="L41" s="88">
        <v>9.1744699881446623E-2</v>
      </c>
      <c r="M41" s="88">
        <v>7.5847907100571113E-2</v>
      </c>
      <c r="N41" s="88">
        <v>5.3493244726145292E-2</v>
      </c>
      <c r="O41" s="88">
        <v>9.5265731231325285E-2</v>
      </c>
      <c r="P41" s="88">
        <v>0.12284481346699141</v>
      </c>
      <c r="Q41" s="88">
        <v>0.12321025336758451</v>
      </c>
      <c r="R41" s="88">
        <v>0.1010634383905018</v>
      </c>
      <c r="S41" s="99">
        <v>0.12003023277243872</v>
      </c>
      <c r="T41" s="99">
        <v>0.15570095777439866</v>
      </c>
      <c r="U41" s="99">
        <v>0.1275355823480506</v>
      </c>
      <c r="V41" s="99">
        <v>8.5549830071688635E-2</v>
      </c>
      <c r="W41" s="99">
        <v>0.12148531480568237</v>
      </c>
      <c r="X41" s="99">
        <v>0.10377569653165739</v>
      </c>
      <c r="Y41" s="99">
        <v>0.13389366122499255</v>
      </c>
      <c r="Z41" s="99">
        <v>0.1341122172607343</v>
      </c>
      <c r="AA41" s="99">
        <v>0.14338880988765171</v>
      </c>
      <c r="AB41" s="99">
        <v>0.12979782117669278</v>
      </c>
    </row>
    <row r="42" spans="1:28" s="80" customFormat="1" ht="12.75"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</row>
    <row r="43" spans="1:28" s="80" customFormat="1" ht="12.75">
      <c r="B43" s="4" t="s">
        <v>254</v>
      </c>
      <c r="C43" s="84">
        <v>21497.313999999998</v>
      </c>
      <c r="D43" s="84">
        <v>1515.2726719343291</v>
      </c>
      <c r="E43" s="84">
        <v>7839.7006189534441</v>
      </c>
      <c r="F43" s="84">
        <v>4295.6450870175859</v>
      </c>
      <c r="G43" s="84">
        <v>10340.12762209472</v>
      </c>
      <c r="H43" s="84">
        <v>23990.745999999999</v>
      </c>
      <c r="I43" s="84">
        <v>9313.0914964590411</v>
      </c>
      <c r="J43" s="84">
        <v>15178.440248396695</v>
      </c>
      <c r="K43" s="84">
        <v>23735.606455402925</v>
      </c>
      <c r="L43" s="84">
        <v>24347.251168032893</v>
      </c>
      <c r="M43" s="84">
        <v>72575.256116972378</v>
      </c>
      <c r="N43" s="84">
        <v>13826.106083198814</v>
      </c>
      <c r="O43" s="84">
        <v>32003</v>
      </c>
      <c r="P43" s="84">
        <v>36999.000186954014</v>
      </c>
      <c r="Q43" s="84">
        <v>42206.533159938452</v>
      </c>
      <c r="R43" s="84">
        <v>125035.89773902611</v>
      </c>
      <c r="S43" s="84">
        <v>37337.019696016789</v>
      </c>
      <c r="T43" s="84">
        <v>59766.601000000002</v>
      </c>
      <c r="U43" s="84">
        <v>50801.986379305425</v>
      </c>
      <c r="V43" s="84">
        <v>29611.485664186537</v>
      </c>
      <c r="W43" s="84">
        <v>177515.09254020182</v>
      </c>
      <c r="X43" s="84">
        <v>40993.785401513727</v>
      </c>
      <c r="Y43" s="84">
        <v>63612.1482375224</v>
      </c>
      <c r="Z43" s="84">
        <v>71418.566151593608</v>
      </c>
      <c r="AA43" s="84">
        <v>79618.109205865694</v>
      </c>
      <c r="AB43" s="84">
        <v>255643.60970890342</v>
      </c>
    </row>
    <row r="44" spans="1:28" s="80" customFormat="1" ht="12.75">
      <c r="B44" s="81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95"/>
      <c r="T44" s="95"/>
      <c r="U44" s="95"/>
      <c r="V44" s="95"/>
      <c r="W44" s="95"/>
      <c r="X44" s="95"/>
      <c r="Y44" s="95"/>
      <c r="Z44" s="95"/>
      <c r="AA44" s="95"/>
      <c r="AB44" s="95"/>
    </row>
    <row r="45" spans="1:28" s="80" customFormat="1" ht="12.75">
      <c r="B45" s="3" t="s">
        <v>257</v>
      </c>
      <c r="C45" s="92">
        <v>0.34810000000000002</v>
      </c>
      <c r="D45" s="92">
        <v>2.4538257659240045E-2</v>
      </c>
      <c r="E45" s="92">
        <v>0.12695576005710513</v>
      </c>
      <c r="F45" s="92">
        <v>6.9563483794192291E-2</v>
      </c>
      <c r="G45" s="92">
        <v>0.16744756275217887</v>
      </c>
      <c r="H45" s="92">
        <v>0.38850506426271503</v>
      </c>
      <c r="I45" s="92">
        <v>0.15081578581659633</v>
      </c>
      <c r="J45" s="92">
        <v>0.24579898032812897</v>
      </c>
      <c r="K45" s="92">
        <v>0.11737091474432487</v>
      </c>
      <c r="L45" s="92">
        <v>8.8499589426527289E-2</v>
      </c>
      <c r="M45" s="92">
        <v>0.30869999999999997</v>
      </c>
      <c r="N45" s="92">
        <v>5.880797182601194E-2</v>
      </c>
      <c r="O45" s="92">
        <v>0.1</v>
      </c>
      <c r="P45" s="92">
        <v>0.13448731042117013</v>
      </c>
      <c r="Q45" s="92">
        <v>0.11250157240575534</v>
      </c>
      <c r="R45" s="92">
        <v>0.41670847074891321</v>
      </c>
      <c r="S45" s="100">
        <v>9.7027772719015637E-2</v>
      </c>
      <c r="T45" s="100">
        <v>0.15531556147837763</v>
      </c>
      <c r="U45" s="100">
        <v>0.1320192031452268</v>
      </c>
      <c r="V45" s="100">
        <v>7.6951415091215614E-2</v>
      </c>
      <c r="W45" s="100">
        <v>0.46130875451270204</v>
      </c>
      <c r="X45" s="100">
        <v>0.106530615598505</v>
      </c>
      <c r="Y45" s="100">
        <v>0.16530899122666493</v>
      </c>
      <c r="Z45" s="100">
        <v>0.18559554192843286</v>
      </c>
      <c r="AA45" s="100">
        <v>0.20690370755994336</v>
      </c>
      <c r="AB45" s="100">
        <v>0.66434145686647905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showGridLines="0" showRowColHeaders="0" zoomScale="70" zoomScaleNormal="70" workbookViewId="0">
      <selection activeCell="G16" sqref="G16"/>
    </sheetView>
  </sheetViews>
  <sheetFormatPr baseColWidth="10" defaultColWidth="0" defaultRowHeight="12.75" zeroHeight="1"/>
  <cols>
    <col min="1" max="1" width="3.42578125" style="4" customWidth="1"/>
    <col min="2" max="2" width="47.8554687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8" width="19.28515625" style="4" customWidth="1"/>
    <col min="29" max="29" width="1.140625" style="4" customWidth="1"/>
    <col min="30" max="30" width="19.28515625" style="4" hidden="1" customWidth="1"/>
    <col min="31" max="16384" width="12.85546875" style="4" hidden="1"/>
  </cols>
  <sheetData>
    <row r="1" spans="2:34"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2:34" ht="15.75"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2:34" ht="15">
      <c r="C3" s="79"/>
      <c r="D3" s="78"/>
      <c r="E3" s="78"/>
      <c r="F3" s="78"/>
      <c r="G3" s="78"/>
      <c r="H3" s="78"/>
      <c r="I3" s="78"/>
      <c r="J3" s="78"/>
      <c r="K3" s="78"/>
      <c r="L3" s="78"/>
      <c r="M3" s="78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34" ht="6.75" customHeight="1">
      <c r="C4" s="79"/>
      <c r="D4" s="78"/>
      <c r="E4" s="78"/>
      <c r="F4" s="78"/>
      <c r="G4" s="78"/>
      <c r="H4" s="78"/>
      <c r="I4" s="78"/>
      <c r="J4" s="78"/>
      <c r="K4" s="78"/>
      <c r="L4" s="78"/>
      <c r="M4" s="78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2:34"/>
    <row r="6" spans="2:34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1" t="s">
        <v>263</v>
      </c>
      <c r="T6" s="101" t="s">
        <v>266</v>
      </c>
      <c r="U6" s="101" t="s">
        <v>270</v>
      </c>
      <c r="V6" s="101" t="s">
        <v>271</v>
      </c>
      <c r="W6" s="28">
        <v>2015</v>
      </c>
      <c r="X6" s="28" t="s">
        <v>280</v>
      </c>
      <c r="Y6" s="28" t="s">
        <v>282</v>
      </c>
      <c r="Z6" s="28" t="s">
        <v>290</v>
      </c>
      <c r="AA6" s="28" t="s">
        <v>296</v>
      </c>
      <c r="AB6" s="28">
        <v>2016</v>
      </c>
    </row>
    <row r="7" spans="2:34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3"/>
    </row>
    <row r="8" spans="2:34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5"/>
    </row>
    <row r="9" spans="2:34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2">
        <v>359757.24982676306</v>
      </c>
      <c r="T9" s="102">
        <v>407798.11092950497</v>
      </c>
      <c r="U9" s="102">
        <v>424897.47765554214</v>
      </c>
      <c r="V9" s="102">
        <v>448729.82343300985</v>
      </c>
      <c r="W9" s="102">
        <v>1641182.66184482</v>
      </c>
      <c r="X9" s="102">
        <v>434184.03053097898</v>
      </c>
      <c r="Y9" s="102">
        <v>465912.10248879902</v>
      </c>
      <c r="Z9" s="102">
        <v>505651.91654438188</v>
      </c>
      <c r="AA9" s="102">
        <v>522195.16429938504</v>
      </c>
      <c r="AB9" s="102">
        <v>1927943.2734565402</v>
      </c>
    </row>
    <row r="10" spans="2:34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3">
        <v>16637.062596573523</v>
      </c>
      <c r="T10" s="103">
        <v>18483.553570648408</v>
      </c>
      <c r="U10" s="103">
        <v>24470.921295329124</v>
      </c>
      <c r="V10" s="103">
        <v>17536.16164214188</v>
      </c>
      <c r="W10" s="103">
        <v>77127.699104692932</v>
      </c>
      <c r="X10" s="103">
        <v>20768.88893017696</v>
      </c>
      <c r="Y10" s="103">
        <v>31570.361848672299</v>
      </c>
      <c r="Z10" s="103">
        <v>27940.924113692552</v>
      </c>
      <c r="AA10" s="103">
        <v>29542.729179999998</v>
      </c>
      <c r="AB10" s="103">
        <v>109822.98337369865</v>
      </c>
    </row>
    <row r="11" spans="2:34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4">
        <v>376394.31242333655</v>
      </c>
      <c r="T11" s="104">
        <v>426281.66450015339</v>
      </c>
      <c r="U11" s="104">
        <v>449368.39895087125</v>
      </c>
      <c r="V11" s="104">
        <v>466265.98507515172</v>
      </c>
      <c r="W11" s="104">
        <v>1718311.360949513</v>
      </c>
      <c r="X11" s="104">
        <v>454952.91946115595</v>
      </c>
      <c r="Y11" s="104">
        <v>497482.46433747129</v>
      </c>
      <c r="Z11" s="104">
        <v>533592.84065807448</v>
      </c>
      <c r="AA11" s="104">
        <v>551737.89347938506</v>
      </c>
      <c r="AB11" s="104">
        <v>2037766.2568302387</v>
      </c>
    </row>
    <row r="12" spans="2:34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</row>
    <row r="13" spans="2:34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</row>
    <row r="14" spans="2:34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2">
        <v>199224.91004047124</v>
      </c>
      <c r="T14" s="102">
        <v>210596.24992230019</v>
      </c>
      <c r="U14" s="102">
        <v>222562.37371897505</v>
      </c>
      <c r="V14" s="102">
        <v>214246.65423198414</v>
      </c>
      <c r="W14" s="102">
        <v>846631.18791373062</v>
      </c>
      <c r="X14" s="102">
        <v>234521.16991688157</v>
      </c>
      <c r="Y14" s="102">
        <v>255559.04137325383</v>
      </c>
      <c r="Z14" s="102">
        <v>255322.35358414362</v>
      </c>
      <c r="AA14" s="102">
        <v>279936.44400000002</v>
      </c>
      <c r="AB14" s="102">
        <v>1025339.0071899247</v>
      </c>
    </row>
    <row r="15" spans="2:34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2">
        <v>56280.296936661602</v>
      </c>
      <c r="T15" s="102">
        <v>68457.598755832383</v>
      </c>
      <c r="U15" s="102">
        <v>67353.080130675007</v>
      </c>
      <c r="V15" s="102">
        <v>94013.487171383982</v>
      </c>
      <c r="W15" s="102">
        <v>286104.46299455297</v>
      </c>
      <c r="X15" s="102">
        <v>71870.719675936009</v>
      </c>
      <c r="Y15" s="102">
        <v>74944.061814501969</v>
      </c>
      <c r="Z15" s="102">
        <v>92744.663646165995</v>
      </c>
      <c r="AA15" s="102">
        <v>91319.884000000005</v>
      </c>
      <c r="AB15" s="102">
        <v>330879.328835683</v>
      </c>
    </row>
    <row r="16" spans="2:34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3">
        <v>60175.296318100554</v>
      </c>
      <c r="T16" s="103">
        <v>63668.778461480753</v>
      </c>
      <c r="U16" s="103">
        <v>70934.915466406674</v>
      </c>
      <c r="V16" s="103">
        <v>57429.223251010451</v>
      </c>
      <c r="W16" s="103">
        <v>252208.21349699842</v>
      </c>
      <c r="X16" s="103">
        <v>70299.04008323155</v>
      </c>
      <c r="Y16" s="103">
        <v>74533.6285440598</v>
      </c>
      <c r="Z16" s="103">
        <v>75105.628020413307</v>
      </c>
      <c r="AA16" s="103">
        <v>71422.822</v>
      </c>
      <c r="AB16" s="103">
        <v>291361.11890121334</v>
      </c>
    </row>
    <row r="17" spans="2:36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4">
        <v>315679.50329523301</v>
      </c>
      <c r="T17" s="104">
        <v>342722.62713961332</v>
      </c>
      <c r="U17" s="104">
        <v>360850.36931605672</v>
      </c>
      <c r="V17" s="104">
        <v>365689.36465437856</v>
      </c>
      <c r="W17" s="104">
        <v>1384942.8644052821</v>
      </c>
      <c r="X17" s="104">
        <v>376690.92967604916</v>
      </c>
      <c r="Y17" s="104">
        <v>405036.73173181561</v>
      </c>
      <c r="Z17" s="104">
        <v>423172.64525072288</v>
      </c>
      <c r="AA17" s="104">
        <v>442679.15</v>
      </c>
      <c r="AB17" s="104">
        <v>1647579.4549268212</v>
      </c>
    </row>
    <row r="18" spans="2:36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</row>
    <row r="19" spans="2:36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2">
        <v>1928.5133352331</v>
      </c>
      <c r="T19" s="102">
        <v>2327.9960212793007</v>
      </c>
      <c r="U19" s="102">
        <v>1957.1009170164</v>
      </c>
      <c r="V19" s="102">
        <v>2949.6132923932996</v>
      </c>
      <c r="W19" s="102">
        <v>9163.2235659221005</v>
      </c>
      <c r="X19" s="102">
        <v>3697.1884615220001</v>
      </c>
      <c r="Y19" s="102">
        <v>2801.9770497637001</v>
      </c>
      <c r="Z19" s="102">
        <v>4992.1059531785995</v>
      </c>
      <c r="AA19" s="102">
        <v>6703.2420000000002</v>
      </c>
      <c r="AB19" s="102">
        <v>18194.513872839801</v>
      </c>
    </row>
    <row r="20" spans="2:36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5">
        <v>190.251</v>
      </c>
      <c r="T20" s="105">
        <v>-134.08317000000005</v>
      </c>
      <c r="U20" s="105">
        <v>1283.2484900000002</v>
      </c>
      <c r="V20" s="105">
        <v>2494.4004900000004</v>
      </c>
      <c r="W20" s="105">
        <v>3833.8168100000003</v>
      </c>
      <c r="X20" s="105">
        <v>5.25</v>
      </c>
      <c r="Y20" s="105">
        <v>0</v>
      </c>
      <c r="Z20" s="105">
        <v>0</v>
      </c>
      <c r="AA20" s="105">
        <v>-5.2510000000000003</v>
      </c>
      <c r="AB20" s="105">
        <v>0</v>
      </c>
    </row>
    <row r="21" spans="2:36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4">
        <v>2118.7643352331002</v>
      </c>
      <c r="T21" s="104">
        <v>2193.9128512793009</v>
      </c>
      <c r="U21" s="104">
        <v>3240.3494070164002</v>
      </c>
      <c r="V21" s="104">
        <v>5444.0137823933001</v>
      </c>
      <c r="W21" s="104">
        <v>12997.040375922101</v>
      </c>
      <c r="X21" s="104">
        <v>3702.4384615220001</v>
      </c>
      <c r="Y21" s="104">
        <v>2801.9770497637001</v>
      </c>
      <c r="Z21" s="104">
        <v>4992.1059531785995</v>
      </c>
      <c r="AA21" s="104">
        <v>6697.991</v>
      </c>
      <c r="AB21" s="104">
        <v>18194.513872839801</v>
      </c>
    </row>
    <row r="22" spans="2:36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</row>
    <row r="23" spans="2:36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04">
        <v>58595.044792870096</v>
      </c>
      <c r="T23" s="104">
        <v>81365.124509260771</v>
      </c>
      <c r="U23" s="104">
        <v>85277.680227798133</v>
      </c>
      <c r="V23" s="104">
        <v>95131.606638379861</v>
      </c>
      <c r="W23" s="104">
        <v>320371.45616830885</v>
      </c>
      <c r="X23" s="104">
        <v>74559.55132358479</v>
      </c>
      <c r="Y23" s="104">
        <v>89643.895555892042</v>
      </c>
      <c r="Z23" s="104">
        <v>105428.08945417299</v>
      </c>
      <c r="AA23" s="104">
        <v>102360.75247938505</v>
      </c>
      <c r="AB23" s="104">
        <v>371992.28803057777</v>
      </c>
    </row>
    <row r="24" spans="2:36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07">
        <v>0.15567462859791392</v>
      </c>
      <c r="T24" s="107">
        <v>0.19087174346254693</v>
      </c>
      <c r="U24" s="107">
        <v>0.189772312487691</v>
      </c>
      <c r="V24" s="107">
        <v>0.20402862246759595</v>
      </c>
      <c r="W24" s="107">
        <v>0.1864455205552947</v>
      </c>
      <c r="X24" s="107">
        <v>0.16388410346260171</v>
      </c>
      <c r="Y24" s="107">
        <v>0.18019503551340535</v>
      </c>
      <c r="Z24" s="107">
        <v>0.19758152925018566</v>
      </c>
      <c r="AA24" s="107">
        <v>0.1855242383913035</v>
      </c>
      <c r="AB24" s="107">
        <v>0.18254904692023641</v>
      </c>
    </row>
    <row r="25" spans="2:36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</row>
    <row r="26" spans="2:36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6">
        <v>120698.85444620375</v>
      </c>
      <c r="T26" s="106">
        <v>147361.89899202084</v>
      </c>
      <c r="U26" s="106">
        <v>158169.69661122118</v>
      </c>
      <c r="V26" s="106">
        <v>155511.44318178363</v>
      </c>
      <c r="W26" s="106">
        <v>581740.89323122939</v>
      </c>
      <c r="X26" s="106">
        <v>148555.77986833832</v>
      </c>
      <c r="Y26" s="106">
        <v>166979.50114971554</v>
      </c>
      <c r="Z26" s="106">
        <v>185525.8234277649</v>
      </c>
      <c r="AA26" s="106">
        <v>180486.81647938504</v>
      </c>
      <c r="AB26" s="106">
        <v>681547.92080463096</v>
      </c>
    </row>
    <row r="27" spans="2:36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07">
        <v>0.32067130257391313</v>
      </c>
      <c r="T27" s="107">
        <v>0.3456913849785529</v>
      </c>
      <c r="U27" s="107">
        <v>0.35198224214363066</v>
      </c>
      <c r="V27" s="107">
        <v>0.33352517266881188</v>
      </c>
      <c r="W27" s="107">
        <v>0.33855383049424065</v>
      </c>
      <c r="X27" s="107">
        <v>0.32653000676264937</v>
      </c>
      <c r="Y27" s="107">
        <v>0.33564892459323792</v>
      </c>
      <c r="Z27" s="107">
        <v>0.34769174038946593</v>
      </c>
      <c r="AA27" s="107">
        <v>0.32712419903080064</v>
      </c>
      <c r="AB27" s="107">
        <v>0.33445834060712343</v>
      </c>
    </row>
    <row r="28" spans="2:36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</row>
    <row r="29" spans="2:36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6">
        <v>118770.34111097065</v>
      </c>
      <c r="T29" s="106">
        <v>145033.90297074153</v>
      </c>
      <c r="U29" s="106">
        <v>156212.59569420479</v>
      </c>
      <c r="V29" s="106">
        <v>152561.82988939033</v>
      </c>
      <c r="W29" s="106">
        <v>572577.66966530727</v>
      </c>
      <c r="X29" s="106">
        <v>144858.59140681633</v>
      </c>
      <c r="Y29" s="106">
        <v>164177.52409995184</v>
      </c>
      <c r="Z29" s="106">
        <v>180533.7174745863</v>
      </c>
      <c r="AA29" s="106">
        <v>173783.57447938505</v>
      </c>
      <c r="AB29" s="106">
        <v>663353.40693179111</v>
      </c>
    </row>
    <row r="30" spans="2:36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07">
        <v>0.31554765093630799</v>
      </c>
      <c r="T30" s="107">
        <v>0.34023021642463663</v>
      </c>
      <c r="U30" s="107">
        <v>0.34762701618295877</v>
      </c>
      <c r="V30" s="107">
        <v>0.3271991412043509</v>
      </c>
      <c r="W30" s="107">
        <v>0.33322113947317988</v>
      </c>
      <c r="X30" s="107">
        <v>0.31840347695402449</v>
      </c>
      <c r="Y30" s="107">
        <v>0.33001661298006046</v>
      </c>
      <c r="Z30" s="107">
        <v>0.33833609396246012</v>
      </c>
      <c r="AA30" s="107">
        <v>0.31497487581189354</v>
      </c>
      <c r="AB30" s="107">
        <v>0.32552968462812926</v>
      </c>
    </row>
    <row r="31" spans="2:36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2"/>
      <c r="T31" s="102"/>
      <c r="U31" s="102"/>
      <c r="V31" s="102"/>
      <c r="W31" s="102"/>
      <c r="X31" s="102"/>
      <c r="Y31" s="102" t="s">
        <v>283</v>
      </c>
      <c r="Z31" s="102"/>
      <c r="AA31" s="102"/>
      <c r="AB31" s="102"/>
    </row>
    <row r="32" spans="2:36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08">
        <v>-20356.407663354599</v>
      </c>
      <c r="T32" s="108">
        <v>-18979.829318280394</v>
      </c>
      <c r="U32" s="108">
        <v>-18503.824666828401</v>
      </c>
      <c r="V32" s="108">
        <v>-14156.156282374799</v>
      </c>
      <c r="W32" s="108">
        <v>-71995.217930838204</v>
      </c>
      <c r="X32" s="108">
        <v>-19074.6306158632</v>
      </c>
      <c r="Y32" s="108">
        <v>-17073.478452425199</v>
      </c>
      <c r="Z32" s="108">
        <v>-16177.616349670097</v>
      </c>
      <c r="AA32" s="108">
        <v>-20193.860699592697</v>
      </c>
      <c r="AB32" s="108">
        <v>-72518.586116257589</v>
      </c>
    </row>
    <row r="33" spans="2:37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08">
        <v>22017.797738378384</v>
      </c>
      <c r="T33" s="108">
        <v>28187.934073872068</v>
      </c>
      <c r="U33" s="108">
        <v>35573.534847139257</v>
      </c>
      <c r="V33" s="108">
        <v>41783.411971421716</v>
      </c>
      <c r="W33" s="108">
        <v>127562.67863081142</v>
      </c>
      <c r="X33" s="108">
        <v>33189.726960985798</v>
      </c>
      <c r="Y33" s="108">
        <v>39239.710737872061</v>
      </c>
      <c r="Z33" s="108">
        <v>40147.747394500329</v>
      </c>
      <c r="AA33" s="108">
        <v>39781.184110182097</v>
      </c>
      <c r="AB33" s="108">
        <v>152358.36905144007</v>
      </c>
    </row>
    <row r="34" spans="2:37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08">
        <v>1.8542997517194599</v>
      </c>
      <c r="T34" s="108">
        <v>46.660453557281286</v>
      </c>
      <c r="U34" s="108">
        <v>-48.514745311700736</v>
      </c>
      <c r="V34" s="108">
        <v>3.7220269953832031E-4</v>
      </c>
      <c r="W34" s="108">
        <v>3.8019999954849482E-4</v>
      </c>
      <c r="X34" s="108">
        <v>-4.5250760251656176E-4</v>
      </c>
      <c r="Y34" s="108">
        <v>2.4110760306939483E-4</v>
      </c>
      <c r="Z34" s="108">
        <v>2.4110760306939483E-4</v>
      </c>
      <c r="AA34" s="108">
        <v>0.24110760306939483</v>
      </c>
      <c r="AB34" s="108">
        <v>0.30240579880774021</v>
      </c>
    </row>
    <row r="35" spans="2:37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08">
        <v>457.42925010070002</v>
      </c>
      <c r="T35" s="108">
        <v>-5816.2579400074001</v>
      </c>
      <c r="U35" s="108">
        <v>-791.05791685220038</v>
      </c>
      <c r="V35" s="108">
        <v>-2382.5276297236996</v>
      </c>
      <c r="W35" s="108">
        <v>-8532.4142364826002</v>
      </c>
      <c r="X35" s="108">
        <v>-85.103679533395905</v>
      </c>
      <c r="Y35" s="108">
        <v>-17919.474107669605</v>
      </c>
      <c r="Z35" s="108">
        <v>-10288.322580677301</v>
      </c>
      <c r="AA35" s="108">
        <v>-2112.4269212558002</v>
      </c>
      <c r="AB35" s="108">
        <v>-30405.327289136101</v>
      </c>
    </row>
    <row r="36" spans="2:37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5">
        <v>0</v>
      </c>
      <c r="T36" s="105">
        <v>0</v>
      </c>
      <c r="U36" s="105">
        <v>0</v>
      </c>
      <c r="V36" s="105">
        <v>0</v>
      </c>
      <c r="W36" s="105">
        <v>0</v>
      </c>
      <c r="X36" s="105">
        <v>0</v>
      </c>
      <c r="Y36" s="105">
        <v>2.4110760306939483E-4</v>
      </c>
      <c r="Z36" s="105">
        <v>0</v>
      </c>
      <c r="AA36" s="105">
        <v>0</v>
      </c>
      <c r="AB36" s="105">
        <v>0</v>
      </c>
    </row>
    <row r="37" spans="2:37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6">
        <v>2120.6736248761999</v>
      </c>
      <c r="T37" s="106">
        <v>3438.5072691415544</v>
      </c>
      <c r="U37" s="106">
        <v>16230.137518146954</v>
      </c>
      <c r="V37" s="106">
        <v>25243.728431525917</v>
      </c>
      <c r="W37" s="106">
        <v>47036.046843690623</v>
      </c>
      <c r="X37" s="106">
        <v>14029.992213081599</v>
      </c>
      <c r="Y37" s="106">
        <v>4246.7584188848641</v>
      </c>
      <c r="Z37" s="106">
        <v>13681.808705260533</v>
      </c>
      <c r="AA37" s="106">
        <v>17475.137596936671</v>
      </c>
      <c r="AB37" s="106">
        <v>49434.758051845187</v>
      </c>
    </row>
    <row r="38" spans="2:37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</row>
    <row r="39" spans="2:37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2">
        <v>56474.371167993901</v>
      </c>
      <c r="T39" s="102">
        <v>77925.617240119216</v>
      </c>
      <c r="U39" s="102">
        <v>69047.542709651185</v>
      </c>
      <c r="V39" s="102">
        <v>69887.878206853944</v>
      </c>
      <c r="W39" s="102">
        <v>273335.40932461823</v>
      </c>
      <c r="X39" s="102">
        <v>60529.559110503193</v>
      </c>
      <c r="Y39" s="102">
        <v>85397.137137007172</v>
      </c>
      <c r="Z39" s="102">
        <v>91746.280748912453</v>
      </c>
      <c r="AA39" s="102">
        <v>84885.614882448368</v>
      </c>
      <c r="AB39" s="102">
        <v>322557.52997873258</v>
      </c>
    </row>
    <row r="40" spans="2:37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</row>
    <row r="41" spans="2:37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2">
        <v>11294.67423359878</v>
      </c>
      <c r="T41" s="102">
        <v>11553.153795780454</v>
      </c>
      <c r="U41" s="102">
        <v>11738.082260640696</v>
      </c>
      <c r="V41" s="102">
        <v>29998.902415466204</v>
      </c>
      <c r="W41" s="102">
        <v>64584.812705486132</v>
      </c>
      <c r="X41" s="102">
        <v>13316.503004310714</v>
      </c>
      <c r="Y41" s="102">
        <v>18787.370170141578</v>
      </c>
      <c r="Z41" s="102">
        <v>20184.961773804389</v>
      </c>
      <c r="AA41" s="102">
        <v>5772.5749665193998</v>
      </c>
      <c r="AB41" s="102">
        <v>58060.409774782653</v>
      </c>
    </row>
    <row r="42" spans="2:37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</row>
    <row r="43" spans="2:37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6">
        <v>45178.696934395113</v>
      </c>
      <c r="T43" s="106">
        <v>66373.463444338762</v>
      </c>
      <c r="U43" s="106">
        <v>57310.46044901049</v>
      </c>
      <c r="V43" s="106">
        <v>39888.97579138774</v>
      </c>
      <c r="W43" s="106">
        <v>208749.59661913209</v>
      </c>
      <c r="X43" s="106">
        <v>47213.056106192482</v>
      </c>
      <c r="Y43" s="106">
        <v>66609.766966865602</v>
      </c>
      <c r="Z43" s="106">
        <v>71561.318975108064</v>
      </c>
      <c r="AA43" s="106">
        <v>79113.039915928966</v>
      </c>
      <c r="AB43" s="106">
        <v>264497.62020394992</v>
      </c>
    </row>
    <row r="44" spans="2:37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</row>
    <row r="45" spans="2:37">
      <c r="B45" s="8" t="s">
        <v>254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13826.106083198814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2">
        <v>37337.019696016789</v>
      </c>
      <c r="T45" s="102">
        <v>59766.601000000002</v>
      </c>
      <c r="U45" s="102">
        <v>50801.986379305425</v>
      </c>
      <c r="V45" s="102">
        <v>29611.485664186537</v>
      </c>
      <c r="W45" s="102">
        <v>177515.09254020182</v>
      </c>
      <c r="X45" s="102">
        <v>40993.785401513727</v>
      </c>
      <c r="Y45" s="102">
        <v>63612.148237522408</v>
      </c>
      <c r="Z45" s="102">
        <v>71418.566151593608</v>
      </c>
      <c r="AA45" s="102">
        <v>79618.109205865694</v>
      </c>
      <c r="AB45" s="102">
        <v>255643.60970890342</v>
      </c>
    </row>
    <row r="46" spans="2:37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1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</row>
    <row r="47" spans="2:37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5.880797182601194E-2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0">
        <v>9.7027772719015637E-2</v>
      </c>
      <c r="T47" s="110">
        <v>0.15531556147837763</v>
      </c>
      <c r="U47" s="110">
        <v>0.1320192031452268</v>
      </c>
      <c r="V47" s="110">
        <v>7.6951415091215614E-2</v>
      </c>
      <c r="W47" s="110">
        <v>0.46130875451270204</v>
      </c>
      <c r="X47" s="110">
        <v>0.106530615598505</v>
      </c>
      <c r="Y47" s="110">
        <v>0.16530899122666493</v>
      </c>
      <c r="Z47" s="110">
        <v>0.18559554192843286</v>
      </c>
      <c r="AA47" s="110">
        <v>0.20690370755994336</v>
      </c>
      <c r="AB47" s="110">
        <v>0.66434145686647905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8" width="14.42578125" style="31" customWidth="1" collapsed="1"/>
    <col min="9" max="11" width="14.42578125" style="31" customWidth="1"/>
    <col min="12" max="12" width="12.7109375" style="30" customWidth="1"/>
    <col min="13" max="13" width="16.85546875" style="31" customWidth="1" collapsed="1"/>
    <col min="14" max="17" width="16.85546875" style="31" customWidth="1"/>
    <col min="18" max="18" width="16.85546875" style="31" customWidth="1" collapsed="1"/>
    <col min="19" max="22" width="16.85546875" style="31" customWidth="1"/>
    <col min="23" max="23" width="16.85546875" style="31" customWidth="1" collapsed="1"/>
    <col min="24" max="28" width="16.85546875" style="31" customWidth="1"/>
    <col min="29" max="16384" width="12.85546875" style="31" hidden="1"/>
  </cols>
  <sheetData>
    <row r="1" spans="2:35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2:35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2:35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2:35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2:35"/>
    <row r="6" spans="2:35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  <c r="AA6" s="28" t="s">
        <v>296</v>
      </c>
      <c r="AB6" s="28">
        <v>2016</v>
      </c>
    </row>
    <row r="7" spans="2:35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5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  <c r="V8" s="35">
        <v>2426564.6348445099</v>
      </c>
      <c r="W8" s="35">
        <v>2426564.6348445099</v>
      </c>
      <c r="X8" s="35">
        <v>2324064.48889702</v>
      </c>
      <c r="Y8" s="35">
        <v>2088417.2885803899</v>
      </c>
      <c r="Z8" s="35">
        <v>2031445.8252344502</v>
      </c>
      <c r="AA8" s="35">
        <v>1854626.2562656</v>
      </c>
      <c r="AB8" s="35">
        <v>1854626.2562656</v>
      </c>
    </row>
    <row r="9" spans="2:35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  <c r="V9" s="35">
        <v>95032.853000316609</v>
      </c>
      <c r="W9" s="35">
        <v>95032.853000316609</v>
      </c>
      <c r="X9" s="35">
        <v>115391.43636056261</v>
      </c>
      <c r="Y9" s="35">
        <v>116127.0350611719</v>
      </c>
      <c r="Z9" s="35">
        <v>113803.06734662899</v>
      </c>
      <c r="AA9" s="35">
        <v>93782.690884391472</v>
      </c>
      <c r="AB9" s="35">
        <v>93782.690884391472</v>
      </c>
    </row>
    <row r="10" spans="2:35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  <c r="V10" s="35">
        <v>272386.995470152</v>
      </c>
      <c r="W10" s="35">
        <v>272386.995470152</v>
      </c>
      <c r="X10" s="35">
        <v>277620.14006590401</v>
      </c>
      <c r="Y10" s="35">
        <v>297863.16462485399</v>
      </c>
      <c r="Z10" s="35">
        <v>246418.96219169701</v>
      </c>
      <c r="AA10" s="35">
        <v>256132.25483248799</v>
      </c>
      <c r="AB10" s="35">
        <v>256132.25483248799</v>
      </c>
    </row>
    <row r="11" spans="2:35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  <c r="V11" s="35">
        <v>60398.216598304993</v>
      </c>
      <c r="W11" s="35">
        <v>60398.216598304993</v>
      </c>
      <c r="X11" s="35">
        <v>87317.842610671505</v>
      </c>
      <c r="Y11" s="35">
        <v>74304.003102989605</v>
      </c>
      <c r="Z11" s="35">
        <v>71602.269854513201</v>
      </c>
      <c r="AA11" s="35">
        <v>58695.250872694698</v>
      </c>
      <c r="AB11" s="35">
        <v>58695.250872694698</v>
      </c>
    </row>
    <row r="12" spans="2:35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15573.57029</v>
      </c>
      <c r="AA12" s="35">
        <v>15573.57029</v>
      </c>
      <c r="AB12" s="35">
        <v>15573.57029</v>
      </c>
    </row>
    <row r="13" spans="2:35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  <c r="V13" s="38">
        <v>2854382.6999132838</v>
      </c>
      <c r="W13" s="38">
        <v>2854382.6999132838</v>
      </c>
      <c r="X13" s="38">
        <v>2804393.9079341586</v>
      </c>
      <c r="Y13" s="38">
        <v>2576711.4913694053</v>
      </c>
      <c r="Z13" s="38">
        <v>2478843.6949172895</v>
      </c>
      <c r="AA13" s="38">
        <v>2278810.0231451746</v>
      </c>
      <c r="AB13" s="38">
        <v>2278810.0231451746</v>
      </c>
    </row>
    <row r="14" spans="2:35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5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2:35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  <c r="V16" s="35">
        <v>7474300.5581487408</v>
      </c>
      <c r="W16" s="35">
        <v>7474300.5581487408</v>
      </c>
      <c r="X16" s="35">
        <v>7783986.6432072995</v>
      </c>
      <c r="Y16" s="35">
        <v>8312949.6382490415</v>
      </c>
      <c r="Z16" s="35">
        <v>8654145.2209785283</v>
      </c>
      <c r="AA16" s="35">
        <v>8969701.3586145863</v>
      </c>
      <c r="AB16" s="35">
        <v>8969701.3586145863</v>
      </c>
    </row>
    <row r="17" spans="2:28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  <c r="V17" s="35">
        <v>2897.8069999999998</v>
      </c>
      <c r="W17" s="35">
        <v>2897.8069999999998</v>
      </c>
      <c r="X17" s="35">
        <v>2897.8069999999998</v>
      </c>
      <c r="Y17" s="35">
        <v>2897.8069999999998</v>
      </c>
      <c r="Z17" s="35">
        <v>2897.8069999999998</v>
      </c>
      <c r="AA17" s="35">
        <v>2898.0069999999996</v>
      </c>
      <c r="AB17" s="35">
        <v>2898.0069999999996</v>
      </c>
    </row>
    <row r="18" spans="2:28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  <c r="V18" s="35">
        <v>24732.104336944449</v>
      </c>
      <c r="W18" s="35">
        <v>24732.104336944449</v>
      </c>
      <c r="X18" s="35">
        <v>26069.098878611116</v>
      </c>
      <c r="Y18" s="35">
        <v>27610.4785730556</v>
      </c>
      <c r="Z18" s="35">
        <v>30125.395171944449</v>
      </c>
      <c r="AA18" s="35">
        <v>23021.242339444438</v>
      </c>
      <c r="AB18" s="35">
        <v>23021.242339444438</v>
      </c>
    </row>
    <row r="19" spans="2:28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</row>
    <row r="20" spans="2:28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  <c r="V20" s="38">
        <v>7501931.4694856852</v>
      </c>
      <c r="W20" s="38">
        <v>7501931.4694856852</v>
      </c>
      <c r="X20" s="38">
        <v>7812953.5490859104</v>
      </c>
      <c r="Y20" s="38">
        <v>8343457.9238220975</v>
      </c>
      <c r="Z20" s="38">
        <v>8687168.4231504723</v>
      </c>
      <c r="AA20" s="38">
        <v>8995620.6079540309</v>
      </c>
      <c r="AB20" s="38">
        <v>8995620.6079540309</v>
      </c>
    </row>
    <row r="21" spans="2:28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  <c r="V21" s="38">
        <v>10356314.169398969</v>
      </c>
      <c r="W21" s="38">
        <v>10356314.169398969</v>
      </c>
      <c r="X21" s="38">
        <v>10617347.457020069</v>
      </c>
      <c r="Y21" s="38">
        <v>10920169.415191503</v>
      </c>
      <c r="Z21" s="38">
        <v>11166012.118067762</v>
      </c>
      <c r="AA21" s="38">
        <v>11274430.631099205</v>
      </c>
      <c r="AB21" s="38">
        <v>11274430.631099205</v>
      </c>
    </row>
    <row r="22" spans="2:28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2:28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2:28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2:28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  <c r="V25" s="35">
        <v>173178.62601563902</v>
      </c>
      <c r="W25" s="35">
        <v>173178.62601563902</v>
      </c>
      <c r="X25" s="35">
        <v>180667.10549803759</v>
      </c>
      <c r="Y25" s="35">
        <v>162024.177577808</v>
      </c>
      <c r="Z25" s="35">
        <v>174997.59392324899</v>
      </c>
      <c r="AA25" s="35">
        <v>181550.89503783669</v>
      </c>
      <c r="AB25" s="35">
        <v>181550.89503783669</v>
      </c>
    </row>
    <row r="26" spans="2:28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  <c r="V26" s="35">
        <v>58873.581226941402</v>
      </c>
      <c r="W26" s="35">
        <v>58873.581226941402</v>
      </c>
      <c r="X26" s="35">
        <v>64871.982291756802</v>
      </c>
      <c r="Y26" s="35">
        <v>80359.299820893502</v>
      </c>
      <c r="Z26" s="35">
        <v>84203.977211624224</v>
      </c>
      <c r="AA26" s="35">
        <v>75612.400241764903</v>
      </c>
      <c r="AB26" s="35">
        <v>75612.400241764903</v>
      </c>
    </row>
    <row r="27" spans="2:28">
      <c r="B27" s="36" t="s">
        <v>269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83283.553018443999</v>
      </c>
      <c r="R27" s="35">
        <v>83283.553018443999</v>
      </c>
      <c r="S27" s="35">
        <v>128041.3965913539</v>
      </c>
      <c r="T27" s="35">
        <v>179675.21464783169</v>
      </c>
      <c r="U27" s="35">
        <v>175440.76233783527</v>
      </c>
      <c r="V27" s="35">
        <v>100473.93760778692</v>
      </c>
      <c r="W27" s="35">
        <v>100473.93760778692</v>
      </c>
      <c r="X27" s="35">
        <v>119245.07862143281</v>
      </c>
      <c r="Y27" s="35">
        <v>138526.42498488701</v>
      </c>
      <c r="Z27" s="35">
        <v>170065.84963867121</v>
      </c>
      <c r="AA27" s="35">
        <v>160982.12931721186</v>
      </c>
      <c r="AB27" s="35">
        <v>160982.12931721186</v>
      </c>
    </row>
    <row r="28" spans="2:28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</row>
    <row r="29" spans="2:28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  <c r="V29" s="35">
        <v>21135.9367749107</v>
      </c>
      <c r="W29" s="35">
        <v>21135.9367749107</v>
      </c>
      <c r="X29" s="35">
        <v>9296.6579797276991</v>
      </c>
      <c r="Y29" s="35">
        <v>11641.130100514401</v>
      </c>
      <c r="Z29" s="35">
        <v>8774.6781676051996</v>
      </c>
      <c r="AA29" s="35">
        <v>15800.9573724247</v>
      </c>
      <c r="AB29" s="35">
        <v>15800.9573724247</v>
      </c>
    </row>
    <row r="30" spans="2:28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  <c r="V30" s="35">
        <v>12010.351050200001</v>
      </c>
      <c r="W30" s="35">
        <v>12010.351050200001</v>
      </c>
      <c r="X30" s="35">
        <v>13170.241800200001</v>
      </c>
      <c r="Y30" s="35">
        <v>15326.461080200002</v>
      </c>
      <c r="Z30" s="35">
        <v>18775.650919000003</v>
      </c>
      <c r="AA30" s="35">
        <v>16915.593940200008</v>
      </c>
      <c r="AB30" s="35">
        <v>16915.593940200008</v>
      </c>
    </row>
    <row r="31" spans="2:28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313442.95921709214</v>
      </c>
      <c r="R31" s="38">
        <v>313442.95921709214</v>
      </c>
      <c r="S31" s="38">
        <v>345103.65936330653</v>
      </c>
      <c r="T31" s="38">
        <v>415348.54656350549</v>
      </c>
      <c r="U31" s="38">
        <v>422802.17703048943</v>
      </c>
      <c r="V31" s="38">
        <v>365673.43267547805</v>
      </c>
      <c r="W31" s="38">
        <v>365672.43267547805</v>
      </c>
      <c r="X31" s="38">
        <v>387251.06619115494</v>
      </c>
      <c r="Y31" s="38">
        <v>407877.49356430286</v>
      </c>
      <c r="Z31" s="38">
        <v>456818.74986014958</v>
      </c>
      <c r="AA31" s="38">
        <v>450861.97590943816</v>
      </c>
      <c r="AB31" s="38">
        <v>450861.97590943816</v>
      </c>
    </row>
    <row r="32" spans="2:28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2:28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  <c r="V33" s="35">
        <v>1986510.3978202946</v>
      </c>
      <c r="W33" s="35">
        <v>1986510.3978202946</v>
      </c>
      <c r="X33" s="35">
        <v>2117633.1440079645</v>
      </c>
      <c r="Y33" s="35">
        <v>2164240.6256282972</v>
      </c>
      <c r="Z33" s="35">
        <v>2310128.0903026829</v>
      </c>
      <c r="AA33" s="35">
        <v>2403037.730016761</v>
      </c>
      <c r="AB33" s="35">
        <v>2403037.730016761</v>
      </c>
    </row>
    <row r="34" spans="2:28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  <c r="V34" s="35">
        <v>10672.081329999999</v>
      </c>
      <c r="W34" s="35">
        <v>10672.081329999999</v>
      </c>
      <c r="X34" s="35">
        <v>12205.50527</v>
      </c>
      <c r="Y34" s="35">
        <v>13127.447249999999</v>
      </c>
      <c r="Z34" s="35">
        <v>11773.209640000001</v>
      </c>
      <c r="AA34" s="35">
        <v>13033.67002</v>
      </c>
      <c r="AB34" s="35">
        <v>13033.67002</v>
      </c>
    </row>
    <row r="35" spans="2:28">
      <c r="B35" s="115" t="s">
        <v>279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46919.579509999996</v>
      </c>
      <c r="R35" s="35">
        <v>46919.579509999996</v>
      </c>
      <c r="S35" s="35">
        <v>0</v>
      </c>
      <c r="T35" s="35">
        <v>0</v>
      </c>
      <c r="U35" s="35">
        <v>0</v>
      </c>
      <c r="V35" s="35">
        <v>61606.213899999995</v>
      </c>
      <c r="W35" s="35">
        <v>61606.213899999995</v>
      </c>
      <c r="X35" s="35">
        <v>75789.253689999998</v>
      </c>
      <c r="Y35" s="35">
        <v>107814.25900000001</v>
      </c>
      <c r="Z35" s="35">
        <v>130203.527</v>
      </c>
      <c r="AA35" s="35">
        <v>128081.856</v>
      </c>
      <c r="AB35" s="35">
        <v>128081.856</v>
      </c>
    </row>
    <row r="36" spans="2:28">
      <c r="B36" s="36" t="s">
        <v>47</v>
      </c>
      <c r="C36" s="35">
        <v>465.4</v>
      </c>
      <c r="D36" s="35">
        <v>513.22758162790728</v>
      </c>
      <c r="E36" s="35">
        <v>561.04459325581433</v>
      </c>
      <c r="F36" s="35">
        <v>475.22532000000029</v>
      </c>
      <c r="G36" s="35">
        <v>1033.442</v>
      </c>
      <c r="H36" s="35">
        <v>1033.442</v>
      </c>
      <c r="I36" s="35">
        <v>1067.3779999999999</v>
      </c>
      <c r="J36" s="35">
        <v>1530.4784606829512</v>
      </c>
      <c r="K36" s="35">
        <v>1685.4489486449866</v>
      </c>
      <c r="L36" s="35">
        <v>1140.182</v>
      </c>
      <c r="M36" s="35">
        <v>1140.182</v>
      </c>
      <c r="N36" s="35">
        <v>1219.7147500000001</v>
      </c>
      <c r="O36" s="35">
        <v>1299.248</v>
      </c>
      <c r="P36" s="35">
        <v>1378.7812499999982</v>
      </c>
      <c r="Q36" s="35">
        <v>1514.1819999999982</v>
      </c>
      <c r="R36" s="35">
        <v>1514.1819999999982</v>
      </c>
      <c r="S36" s="35">
        <v>1682.22525</v>
      </c>
      <c r="T36" s="35">
        <v>4291.1776199999977</v>
      </c>
      <c r="U36" s="35">
        <v>6893.5169799999967</v>
      </c>
      <c r="V36" s="35">
        <v>1903.7109999999982</v>
      </c>
      <c r="W36" s="35">
        <v>1903.7109999999982</v>
      </c>
      <c r="X36" s="35">
        <v>4909.0971099999979</v>
      </c>
      <c r="Y36" s="35">
        <v>2354.6619899999982</v>
      </c>
      <c r="Z36" s="35">
        <v>2557.9394943999982</v>
      </c>
      <c r="AA36" s="35">
        <v>2244.8629899999983</v>
      </c>
      <c r="AB36" s="35">
        <v>2244.8629899999983</v>
      </c>
    </row>
    <row r="37" spans="2:28">
      <c r="B37" s="36" t="s">
        <v>90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10720.70628</v>
      </c>
      <c r="M37" s="35">
        <v>10720.70628</v>
      </c>
      <c r="N37" s="35">
        <v>12240.862639999999</v>
      </c>
      <c r="O37" s="35">
        <v>20752.223999999998</v>
      </c>
      <c r="P37" s="35">
        <v>15131.16122</v>
      </c>
      <c r="Q37" s="35">
        <v>13514.300303199243</v>
      </c>
      <c r="R37" s="35">
        <v>13514.300303199243</v>
      </c>
      <c r="S37" s="35">
        <v>12457.809876894002</v>
      </c>
      <c r="T37" s="35">
        <v>10177.296797290997</v>
      </c>
      <c r="U37" s="35">
        <v>14496.328225676047</v>
      </c>
      <c r="V37" s="35">
        <v>11770.5698703</v>
      </c>
      <c r="W37" s="35">
        <v>11770.5698703</v>
      </c>
      <c r="X37" s="35">
        <v>10567.0759000076</v>
      </c>
      <c r="Y37" s="35">
        <v>9552.6657801309393</v>
      </c>
      <c r="Z37" s="35">
        <v>15116.644537867945</v>
      </c>
      <c r="AA37" s="35">
        <v>11328.865184841734</v>
      </c>
      <c r="AB37" s="35">
        <v>11328.865184841734</v>
      </c>
    </row>
    <row r="38" spans="2:28">
      <c r="B38" s="36" t="s">
        <v>48</v>
      </c>
      <c r="C38" s="35">
        <v>248381</v>
      </c>
      <c r="D38" s="35">
        <v>243134.81222786102</v>
      </c>
      <c r="E38" s="35">
        <v>240818.87235858309</v>
      </c>
      <c r="F38" s="35">
        <v>236993.16327342892</v>
      </c>
      <c r="G38" s="35">
        <v>224713.50899999999</v>
      </c>
      <c r="H38" s="35">
        <v>224713.50899999999</v>
      </c>
      <c r="I38" s="35">
        <v>221883.91899999999</v>
      </c>
      <c r="J38" s="35">
        <v>166566.00792310727</v>
      </c>
      <c r="K38" s="35">
        <v>164754.24369280497</v>
      </c>
      <c r="L38" s="35">
        <v>153400.07443377242</v>
      </c>
      <c r="M38" s="35">
        <v>153400.07443377242</v>
      </c>
      <c r="N38" s="35">
        <v>162485.68959641436</v>
      </c>
      <c r="O38" s="35">
        <v>150342.33174835239</v>
      </c>
      <c r="P38" s="35">
        <v>154365.90760771013</v>
      </c>
      <c r="Q38" s="35">
        <v>102094.21728934775</v>
      </c>
      <c r="R38" s="35">
        <v>102094.21728934775</v>
      </c>
      <c r="S38" s="35">
        <v>93437.17777285137</v>
      </c>
      <c r="T38" s="35">
        <v>91566.942506265172</v>
      </c>
      <c r="U38" s="35">
        <v>91542.675461586579</v>
      </c>
      <c r="V38" s="35">
        <v>112581.21316685938</v>
      </c>
      <c r="W38" s="35">
        <v>112581.21316685938</v>
      </c>
      <c r="X38" s="35">
        <v>116442.84155879523</v>
      </c>
      <c r="Y38" s="35">
        <v>124615.86705826706</v>
      </c>
      <c r="Z38" s="35">
        <v>133851.1074761562</v>
      </c>
      <c r="AA38" s="35">
        <v>114628.94550717484</v>
      </c>
      <c r="AB38" s="35">
        <v>114628.94550717484</v>
      </c>
    </row>
    <row r="39" spans="2:28">
      <c r="B39" s="40" t="s">
        <v>49</v>
      </c>
      <c r="C39" s="38">
        <v>1311401.0999999999</v>
      </c>
      <c r="D39" s="38">
        <v>1436851.1530123488</v>
      </c>
      <c r="E39" s="38">
        <v>1524383.7500046985</v>
      </c>
      <c r="F39" s="38">
        <v>1799289.1031744811</v>
      </c>
      <c r="G39" s="38">
        <v>1869149.2390000001</v>
      </c>
      <c r="H39" s="38">
        <v>1869149.2390000001</v>
      </c>
      <c r="I39" s="38">
        <v>1848704.1290000002</v>
      </c>
      <c r="J39" s="38">
        <v>1939462.5637648874</v>
      </c>
      <c r="K39" s="38">
        <v>2006779.9211304518</v>
      </c>
      <c r="L39" s="38">
        <v>2147726.7596569024</v>
      </c>
      <c r="M39" s="38">
        <v>2147726.7596569024</v>
      </c>
      <c r="N39" s="38">
        <v>2120394.3650552277</v>
      </c>
      <c r="O39" s="38">
        <v>2132933.0564702288</v>
      </c>
      <c r="P39" s="38">
        <v>2088077.56475426</v>
      </c>
      <c r="Q39" s="38">
        <v>1953253.2475640054</v>
      </c>
      <c r="R39" s="38">
        <v>1953253.2475640054</v>
      </c>
      <c r="S39" s="38">
        <v>1828660.28851094</v>
      </c>
      <c r="T39" s="38">
        <v>1843144.7464028441</v>
      </c>
      <c r="U39" s="38">
        <v>1916477.3339703204</v>
      </c>
      <c r="V39" s="38">
        <v>2185044.1870874539</v>
      </c>
      <c r="W39" s="38">
        <v>2185044.1870874539</v>
      </c>
      <c r="X39" s="38">
        <v>2337546.9175367677</v>
      </c>
      <c r="Y39" s="38">
        <v>2421705.5267066951</v>
      </c>
      <c r="Z39" s="38">
        <v>2603630.5184511072</v>
      </c>
      <c r="AA39" s="38">
        <v>2672355.9297187775</v>
      </c>
      <c r="AB39" s="38">
        <v>2672355.9297187775</v>
      </c>
    </row>
    <row r="40" spans="2:28">
      <c r="B40" s="37" t="s">
        <v>50</v>
      </c>
      <c r="C40" s="38">
        <v>1451889</v>
      </c>
      <c r="D40" s="38">
        <v>1605893.6510033826</v>
      </c>
      <c r="E40" s="38">
        <v>1699277.5389540384</v>
      </c>
      <c r="F40" s="38">
        <v>2021450.970129044</v>
      </c>
      <c r="G40" s="38">
        <v>2106142.659</v>
      </c>
      <c r="H40" s="38">
        <v>2106142.659</v>
      </c>
      <c r="I40" s="38">
        <v>2075102.5250000001</v>
      </c>
      <c r="J40" s="38">
        <v>2234763.9404683239</v>
      </c>
      <c r="K40" s="38">
        <v>2280869.3636984448</v>
      </c>
      <c r="L40" s="38">
        <v>2390298.927835403</v>
      </c>
      <c r="M40" s="38">
        <v>2390298.927835403</v>
      </c>
      <c r="N40" s="38">
        <v>2407523.2523395573</v>
      </c>
      <c r="O40" s="38">
        <v>2447172.7798143197</v>
      </c>
      <c r="P40" s="38">
        <v>2430276.5294985198</v>
      </c>
      <c r="Q40" s="38">
        <v>2266695.6750133396</v>
      </c>
      <c r="R40" s="38">
        <v>2266695.6750133396</v>
      </c>
      <c r="S40" s="38">
        <v>2173763.9478742499</v>
      </c>
      <c r="T40" s="38">
        <v>2258494.2929663495</v>
      </c>
      <c r="U40" s="38">
        <v>2339278.5110008097</v>
      </c>
      <c r="V40" s="38">
        <v>2550716.619762932</v>
      </c>
      <c r="W40" s="38">
        <v>2550716.619762932</v>
      </c>
      <c r="X40" s="38">
        <v>2724797.9837279227</v>
      </c>
      <c r="Y40" s="38">
        <v>2829583.0202709981</v>
      </c>
      <c r="Z40" s="38">
        <v>3060450.2683112565</v>
      </c>
      <c r="AA40" s="38">
        <v>3123217.9056282155</v>
      </c>
      <c r="AB40" s="38">
        <v>3123217.9056282155</v>
      </c>
    </row>
    <row r="41" spans="2:28"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2:28">
      <c r="B42" s="37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2:28">
      <c r="B43" s="40" t="s">
        <v>52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2:28">
      <c r="B44" s="36" t="s">
        <v>53</v>
      </c>
      <c r="C44" s="35">
        <v>716942.8</v>
      </c>
      <c r="D44" s="35">
        <v>716942.82499999995</v>
      </c>
      <c r="E44" s="35">
        <v>716942.82499999995</v>
      </c>
      <c r="F44" s="35">
        <v>716942.82499999995</v>
      </c>
      <c r="G44" s="35">
        <v>716942.82499999995</v>
      </c>
      <c r="H44" s="35">
        <v>716942.82499999995</v>
      </c>
      <c r="I44" s="35">
        <v>716942.82499999995</v>
      </c>
      <c r="J44" s="35">
        <v>3010521.3129399996</v>
      </c>
      <c r="K44" s="35">
        <v>3010521.3129399996</v>
      </c>
      <c r="L44" s="35">
        <v>3642550.3339399998</v>
      </c>
      <c r="M44" s="35">
        <v>3642550.3339399998</v>
      </c>
      <c r="N44" s="35">
        <v>3631648.5009399988</v>
      </c>
      <c r="O44" s="35">
        <v>3688393.7988617509</v>
      </c>
      <c r="P44" s="35">
        <v>3709551.9356101723</v>
      </c>
      <c r="Q44" s="35">
        <v>5548574.6710160049</v>
      </c>
      <c r="R44" s="35">
        <v>5548574.6710160049</v>
      </c>
      <c r="S44" s="35">
        <v>5528852.9792980962</v>
      </c>
      <c r="T44" s="35">
        <v>6195353.1728607658</v>
      </c>
      <c r="U44" s="35">
        <v>6171002.0519211879</v>
      </c>
      <c r="V44" s="35">
        <v>6151175.0957755623</v>
      </c>
      <c r="W44" s="35">
        <v>6151175.0957755623</v>
      </c>
      <c r="X44" s="35">
        <v>6148497.6574382242</v>
      </c>
      <c r="Y44" s="35">
        <v>6089449.3397189397</v>
      </c>
      <c r="Z44" s="35">
        <v>6006308.421773538</v>
      </c>
      <c r="AA44" s="35">
        <v>5935688.0846138773</v>
      </c>
      <c r="AB44" s="35">
        <v>5935688.0846138773</v>
      </c>
    </row>
    <row r="45" spans="2:28">
      <c r="B45" s="36" t="s">
        <v>54</v>
      </c>
      <c r="C45" s="35">
        <v>1074219.2</v>
      </c>
      <c r="D45" s="35">
        <v>1074219.173</v>
      </c>
      <c r="E45" s="35">
        <v>1074219.173</v>
      </c>
      <c r="F45" s="35">
        <v>1074219.173</v>
      </c>
      <c r="G45" s="35">
        <v>1074219.173</v>
      </c>
      <c r="H45" s="35">
        <v>1074219.173</v>
      </c>
      <c r="I45" s="35">
        <v>1074219.173</v>
      </c>
      <c r="J45" s="35">
        <v>684593.30708175164</v>
      </c>
      <c r="K45" s="35">
        <v>684593.30708175164</v>
      </c>
      <c r="L45" s="35">
        <v>52459.519921751496</v>
      </c>
      <c r="M45" s="35">
        <v>52459.519921751496</v>
      </c>
      <c r="N45" s="35">
        <v>52459.519921751496</v>
      </c>
      <c r="O45" s="35">
        <v>0</v>
      </c>
      <c r="P45" s="35">
        <v>0</v>
      </c>
      <c r="Q45" s="35">
        <v>660652.37369000004</v>
      </c>
      <c r="R45" s="35">
        <v>660652.37369000004</v>
      </c>
      <c r="S45" s="35">
        <v>660652.37369000004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</row>
    <row r="46" spans="2:28">
      <c r="B46" s="36" t="s">
        <v>55</v>
      </c>
      <c r="C46" s="35">
        <v>644867.5</v>
      </c>
      <c r="D46" s="35">
        <v>646521.98308819602</v>
      </c>
      <c r="E46" s="35">
        <v>653570.19694447261</v>
      </c>
      <c r="F46" s="35">
        <v>658698.43956770271</v>
      </c>
      <c r="G46" s="35">
        <v>651702.83700000006</v>
      </c>
      <c r="H46" s="35">
        <v>651702.83700000006</v>
      </c>
      <c r="I46" s="35">
        <v>633987.80200000003</v>
      </c>
      <c r="J46" s="35">
        <v>601582.91155297484</v>
      </c>
      <c r="K46" s="35">
        <v>627388.65983121819</v>
      </c>
      <c r="L46" s="35">
        <v>645826.13726949494</v>
      </c>
      <c r="M46" s="35">
        <v>645826.13726949494</v>
      </c>
      <c r="N46" s="35">
        <v>659652.242691939</v>
      </c>
      <c r="O46" s="35">
        <v>693716.8494325619</v>
      </c>
      <c r="P46" s="35">
        <v>730716.84926951607</v>
      </c>
      <c r="Q46" s="35">
        <v>801248.04475464241</v>
      </c>
      <c r="R46" s="35">
        <v>801248.04475464241</v>
      </c>
      <c r="S46" s="35">
        <v>838585.06354480621</v>
      </c>
      <c r="T46" s="35">
        <v>898351.66395900492</v>
      </c>
      <c r="U46" s="35">
        <v>949152.6503383104</v>
      </c>
      <c r="V46" s="35">
        <v>992784.15356087696</v>
      </c>
      <c r="W46" s="35">
        <v>992784.15356087696</v>
      </c>
      <c r="X46" s="35">
        <v>1033777.9387391997</v>
      </c>
      <c r="Y46" s="35">
        <v>1097390.5070267201</v>
      </c>
      <c r="Z46" s="35">
        <v>1168808.6524483159</v>
      </c>
      <c r="AA46" s="35">
        <v>1248427.7630465897</v>
      </c>
      <c r="AB46" s="35">
        <v>1248427.7630465897</v>
      </c>
    </row>
    <row r="47" spans="2:28">
      <c r="B47" s="36" t="s">
        <v>91</v>
      </c>
      <c r="C47" s="35">
        <v>3211.4</v>
      </c>
      <c r="D47" s="62">
        <v>1722.9231004010298</v>
      </c>
      <c r="E47" s="62">
        <v>5301.1127407835356</v>
      </c>
      <c r="F47" s="62">
        <v>-778.61665021189253</v>
      </c>
      <c r="G47" s="62">
        <v>1187.2180000000001</v>
      </c>
      <c r="H47" s="35">
        <v>1187.2180000000001</v>
      </c>
      <c r="I47" s="62">
        <v>-6191.1850000000004</v>
      </c>
      <c r="J47" s="62">
        <v>-11449.754717812977</v>
      </c>
      <c r="K47" s="62">
        <v>-16545.440256414782</v>
      </c>
      <c r="L47" s="62">
        <v>-18764.943412328161</v>
      </c>
      <c r="M47" s="25">
        <v>-18764.943412328161</v>
      </c>
      <c r="N47" s="25">
        <v>-35969.59464584387</v>
      </c>
      <c r="O47" s="25">
        <v>-27261.497191088965</v>
      </c>
      <c r="P47" s="25">
        <v>-34614.157542331792</v>
      </c>
      <c r="Q47" s="25">
        <v>-51931</v>
      </c>
      <c r="R47" s="25">
        <v>-51930.259348894535</v>
      </c>
      <c r="S47" s="25">
        <v>-61610.584227059684</v>
      </c>
      <c r="T47" s="25">
        <v>-54097.677666359275</v>
      </c>
      <c r="U47" s="25">
        <v>-78476.21667622088</v>
      </c>
      <c r="V47" s="25">
        <v>-82502.249289491388</v>
      </c>
      <c r="W47" s="25">
        <v>-82502.249289491388</v>
      </c>
      <c r="X47" s="25">
        <v>-62516.151883317085</v>
      </c>
      <c r="Y47" s="25">
        <v>5459.49132498782</v>
      </c>
      <c r="Z47" s="25">
        <v>47937.120225086117</v>
      </c>
      <c r="AA47" s="25">
        <v>83737.326832335923</v>
      </c>
      <c r="AB47" s="25">
        <v>83737.326832335923</v>
      </c>
    </row>
    <row r="48" spans="2:28">
      <c r="B48" s="37" t="s">
        <v>56</v>
      </c>
      <c r="C48" s="38">
        <v>2439240.9</v>
      </c>
      <c r="D48" s="38">
        <v>2439406.9041885971</v>
      </c>
      <c r="E48" s="38">
        <v>2450033.307685256</v>
      </c>
      <c r="F48" s="38">
        <v>2449081.8209174904</v>
      </c>
      <c r="G48" s="38">
        <v>2444052.0529999998</v>
      </c>
      <c r="H48" s="38">
        <v>2444052.0529999998</v>
      </c>
      <c r="I48" s="38">
        <v>2418958.6149999998</v>
      </c>
      <c r="J48" s="38">
        <v>4285247.7768569132</v>
      </c>
      <c r="K48" s="38">
        <v>4305957.8395965546</v>
      </c>
      <c r="L48" s="38">
        <v>4322071.047718918</v>
      </c>
      <c r="M48" s="38">
        <v>4322071.047718918</v>
      </c>
      <c r="N48" s="38">
        <v>4307790.6689078454</v>
      </c>
      <c r="O48" s="38">
        <v>4354849.1511032237</v>
      </c>
      <c r="P48" s="38">
        <v>4405654.6273373561</v>
      </c>
      <c r="Q48" s="38">
        <v>6958544.8301117523</v>
      </c>
      <c r="R48" s="38">
        <v>6958544.8301117523</v>
      </c>
      <c r="S48" s="38">
        <v>6966478.8323058402</v>
      </c>
      <c r="T48" s="38">
        <v>7039607.1591534112</v>
      </c>
      <c r="U48" s="38">
        <v>7041679.4855832774</v>
      </c>
      <c r="V48" s="38">
        <v>7061457.000046948</v>
      </c>
      <c r="W48" s="38">
        <v>7061457.000046948</v>
      </c>
      <c r="X48" s="38">
        <v>7119759.4442941062</v>
      </c>
      <c r="Y48" s="38">
        <v>7192299.3380706478</v>
      </c>
      <c r="Z48" s="38">
        <v>7223054.19444694</v>
      </c>
      <c r="AA48" s="38">
        <v>7267853.1744928034</v>
      </c>
      <c r="AB48" s="38">
        <v>7267853.1744928034</v>
      </c>
    </row>
    <row r="49" spans="1:37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37">
      <c r="B50" s="42" t="s">
        <v>57</v>
      </c>
      <c r="C50" s="35">
        <v>730275.9</v>
      </c>
      <c r="D50" s="35">
        <v>782200.40690036444</v>
      </c>
      <c r="E50" s="35">
        <v>835603.49426011695</v>
      </c>
      <c r="F50" s="35">
        <v>839164.72099917976</v>
      </c>
      <c r="G50" s="35">
        <v>812909.24300000002</v>
      </c>
      <c r="H50" s="35">
        <v>812909.24300000002</v>
      </c>
      <c r="I50" s="35">
        <v>890434.25699999998</v>
      </c>
      <c r="J50" s="35">
        <v>678641.41556626162</v>
      </c>
      <c r="K50" s="35">
        <v>701421.9045579877</v>
      </c>
      <c r="L50" s="35">
        <v>703964.32090616715</v>
      </c>
      <c r="M50" s="35">
        <v>703964.32090616715</v>
      </c>
      <c r="N50" s="35">
        <v>708955.22047653771</v>
      </c>
      <c r="O50" s="35">
        <v>705400.35348032543</v>
      </c>
      <c r="P50" s="35">
        <v>714941.6338548467</v>
      </c>
      <c r="Q50" s="35">
        <v>696253.52762398636</v>
      </c>
      <c r="R50" s="35">
        <v>696253.52762398636</v>
      </c>
      <c r="S50" s="35">
        <v>706332.73154328193</v>
      </c>
      <c r="T50" s="35">
        <v>708332.41783306585</v>
      </c>
      <c r="U50" s="35">
        <v>726734.99801305984</v>
      </c>
      <c r="V50" s="35">
        <v>744139.54953911889</v>
      </c>
      <c r="W50" s="35">
        <v>744139.54953911889</v>
      </c>
      <c r="X50" s="35">
        <v>772790.02872006083</v>
      </c>
      <c r="Y50" s="35">
        <v>898287.05684986</v>
      </c>
      <c r="Z50" s="35">
        <v>882507.65520796087</v>
      </c>
      <c r="AA50" s="35">
        <v>883360.04991811316</v>
      </c>
      <c r="AB50" s="35">
        <v>883360.04991811316</v>
      </c>
    </row>
    <row r="51" spans="1:37"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37">
      <c r="B52" s="37" t="s">
        <v>58</v>
      </c>
      <c r="C52" s="38">
        <v>3169516.8</v>
      </c>
      <c r="D52" s="38">
        <v>3221607.3110889615</v>
      </c>
      <c r="E52" s="38">
        <v>3285636.801945373</v>
      </c>
      <c r="F52" s="38">
        <v>3288246.5419166703</v>
      </c>
      <c r="G52" s="38">
        <v>3256961.2960000001</v>
      </c>
      <c r="H52" s="38">
        <v>3256961.2960000001</v>
      </c>
      <c r="I52" s="38">
        <v>3309392.8719999995</v>
      </c>
      <c r="J52" s="38">
        <v>4963889.1924231751</v>
      </c>
      <c r="K52" s="38">
        <v>5007379.7441545427</v>
      </c>
      <c r="L52" s="38">
        <v>5026035.3686250849</v>
      </c>
      <c r="M52" s="38">
        <v>5026035.3686250849</v>
      </c>
      <c r="N52" s="38">
        <v>5016745.8893843833</v>
      </c>
      <c r="O52" s="38">
        <v>5060249.5045835488</v>
      </c>
      <c r="P52" s="38">
        <v>5120596.2611922026</v>
      </c>
      <c r="Q52" s="38">
        <v>7654798.3577357382</v>
      </c>
      <c r="R52" s="38">
        <v>7654798.3577357382</v>
      </c>
      <c r="S52" s="38">
        <v>7672811.5638491204</v>
      </c>
      <c r="T52" s="38">
        <v>7747938.5769864768</v>
      </c>
      <c r="U52" s="38">
        <v>7768414.483596337</v>
      </c>
      <c r="V52" s="38">
        <v>7805596.549586067</v>
      </c>
      <c r="W52" s="38">
        <v>7805596.549586067</v>
      </c>
      <c r="X52" s="38">
        <v>7892549.4730141666</v>
      </c>
      <c r="Y52" s="38">
        <v>8090586.3949205074</v>
      </c>
      <c r="Z52" s="38">
        <v>8105561.8496549008</v>
      </c>
      <c r="AA52" s="38">
        <v>8151213.2244109167</v>
      </c>
      <c r="AB52" s="38">
        <v>8151213.2244109167</v>
      </c>
    </row>
    <row r="53" spans="1:37">
      <c r="B53" s="36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1:37">
      <c r="B54" s="37" t="s">
        <v>6</v>
      </c>
      <c r="C54" s="38">
        <v>4621405.8</v>
      </c>
      <c r="D54" s="38">
        <v>4827500.9620923437</v>
      </c>
      <c r="E54" s="38">
        <v>4984914.3408994116</v>
      </c>
      <c r="F54" s="38">
        <v>5309697.5120457141</v>
      </c>
      <c r="G54" s="38">
        <v>5363103.9550000001</v>
      </c>
      <c r="H54" s="38">
        <v>5363103.9550000001</v>
      </c>
      <c r="I54" s="38">
        <v>5384495.3969999999</v>
      </c>
      <c r="J54" s="38">
        <v>7198651.1328914985</v>
      </c>
      <c r="K54" s="38">
        <v>7288248.1078529879</v>
      </c>
      <c r="L54" s="38">
        <v>7416334.2964604879</v>
      </c>
      <c r="M54" s="38">
        <v>7416334.2964604879</v>
      </c>
      <c r="N54" s="38">
        <v>7424269.1417239401</v>
      </c>
      <c r="O54" s="38">
        <v>7507422.2843978684</v>
      </c>
      <c r="P54" s="38">
        <v>7550872.7906907219</v>
      </c>
      <c r="Q54" s="38">
        <v>9921494.0327490773</v>
      </c>
      <c r="R54" s="38">
        <v>9921494.0327490773</v>
      </c>
      <c r="S54" s="38">
        <v>9846575.5117233749</v>
      </c>
      <c r="T54" s="38">
        <v>10006432.869952826</v>
      </c>
      <c r="U54" s="38">
        <v>10107692.994597146</v>
      </c>
      <c r="V54" s="38">
        <v>10356314.169349</v>
      </c>
      <c r="W54" s="38">
        <v>10356314.169349</v>
      </c>
      <c r="X54" s="38">
        <v>10617347.456742089</v>
      </c>
      <c r="Y54" s="38">
        <v>10920169.415191505</v>
      </c>
      <c r="Z54" s="38">
        <v>11166012.117966156</v>
      </c>
      <c r="AA54" s="38">
        <v>11274431.130039133</v>
      </c>
      <c r="AB54" s="38">
        <v>11274431.130039133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7" width="13" style="31" customWidth="1"/>
    <col min="8" max="8" width="13" style="31" customWidth="1" collapsed="1"/>
    <col min="9" max="12" width="13" style="31" customWidth="1"/>
    <col min="13" max="13" width="13" style="31" customWidth="1" collapsed="1"/>
    <col min="14" max="17" width="13" style="31" customWidth="1"/>
    <col min="18" max="18" width="13" style="31" customWidth="1" collapsed="1"/>
    <col min="19" max="28" width="13" style="31" customWidth="1"/>
    <col min="29" max="29" width="1.140625" style="31" customWidth="1"/>
    <col min="30" max="34" width="13" style="31" hidden="1" customWidth="1"/>
    <col min="35" max="16384" width="12.85546875" style="31" hidden="1"/>
  </cols>
  <sheetData>
    <row r="1" spans="2:28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2:28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2:28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2:28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2:28">
      <c r="B5" s="45"/>
    </row>
    <row r="6" spans="2:28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  <c r="AA6" s="28" t="s">
        <v>296</v>
      </c>
      <c r="AB6" s="28">
        <v>2016</v>
      </c>
    </row>
    <row r="7" spans="2:28" ht="15" thickTop="1">
      <c r="B7" s="1"/>
      <c r="C7" s="2"/>
      <c r="D7" s="2"/>
      <c r="E7" s="2"/>
      <c r="F7" s="2"/>
      <c r="G7" s="2"/>
      <c r="H7" s="2"/>
      <c r="Q7" s="82"/>
    </row>
    <row r="8" spans="2:28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  <c r="V8" s="25">
        <v>69889.877704818267</v>
      </c>
      <c r="W8" s="25">
        <v>273335.40970481827</v>
      </c>
      <c r="X8" s="25">
        <v>60529.558657995643</v>
      </c>
      <c r="Y8" s="25">
        <v>85397.137589514765</v>
      </c>
      <c r="Z8" s="25">
        <v>91745.280790019955</v>
      </c>
      <c r="AA8" s="25">
        <v>84884.854962469632</v>
      </c>
      <c r="AB8" s="25">
        <v>322557.83199999999</v>
      </c>
    </row>
    <row r="9" spans="2:28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2:28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  <c r="V10" s="25">
        <v>57429.222999999998</v>
      </c>
      <c r="W10" s="25">
        <v>252208.21299999999</v>
      </c>
      <c r="X10" s="25">
        <v>70299.039999999994</v>
      </c>
      <c r="Y10" s="25">
        <v>74533.629000000001</v>
      </c>
      <c r="Z10" s="25">
        <v>75105.627999999997</v>
      </c>
      <c r="AA10" s="25">
        <v>71422.822000000015</v>
      </c>
      <c r="AB10" s="25">
        <v>291361.11900000001</v>
      </c>
    </row>
    <row r="11" spans="2:28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  <c r="V11" s="25">
        <v>22206.060423679955</v>
      </c>
      <c r="W11" s="25">
        <v>19881.062703679941</v>
      </c>
      <c r="X11" s="25">
        <v>184.85479259217436</v>
      </c>
      <c r="Y11" s="25">
        <v>3760.0280699999939</v>
      </c>
      <c r="Z11" s="25">
        <v>6568.9798297052603</v>
      </c>
      <c r="AA11" s="25">
        <v>-7876.2914967479855</v>
      </c>
      <c r="AB11" s="25">
        <v>2637.5711955494435</v>
      </c>
    </row>
    <row r="12" spans="2:28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  <c r="V12" s="25">
        <v>-14156.155930838206</v>
      </c>
      <c r="W12" s="25">
        <v>-71995.217930838204</v>
      </c>
      <c r="X12" s="25">
        <v>-19074.6306158632</v>
      </c>
      <c r="Y12" s="25">
        <v>-17073.478452425203</v>
      </c>
      <c r="Z12" s="25">
        <v>-16175.616349670097</v>
      </c>
      <c r="AA12" s="25">
        <v>-20193.86069829909</v>
      </c>
      <c r="AB12" s="25">
        <v>-72518.586116257589</v>
      </c>
    </row>
    <row r="13" spans="2:28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</row>
    <row r="14" spans="2:28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</row>
    <row r="15" spans="2:28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  <c r="V15" s="25">
        <v>41783.411630811417</v>
      </c>
      <c r="W15" s="25">
        <v>127562.67863081142</v>
      </c>
      <c r="X15" s="25">
        <v>33189.726960985798</v>
      </c>
      <c r="Y15" s="25">
        <v>39239.710737872061</v>
      </c>
      <c r="Z15" s="25">
        <v>40146.747394500329</v>
      </c>
      <c r="AA15" s="25">
        <v>39781.183958081878</v>
      </c>
      <c r="AB15" s="25">
        <v>152358.36905144007</v>
      </c>
    </row>
    <row r="16" spans="2:28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  <c r="V16" s="25">
        <v>10063.956236770417</v>
      </c>
      <c r="W16" s="25">
        <v>29575.306236770415</v>
      </c>
      <c r="X16" s="25">
        <v>320.03882023372876</v>
      </c>
      <c r="Y16" s="25">
        <v>39393.495893188599</v>
      </c>
      <c r="Z16" s="25">
        <v>23464.727073191723</v>
      </c>
      <c r="AA16" s="25">
        <v>0</v>
      </c>
      <c r="AB16" s="25">
        <v>0</v>
      </c>
    </row>
    <row r="17" spans="2:30">
      <c r="B17" s="46" t="s">
        <v>278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7322.7290000000003</v>
      </c>
      <c r="W17" s="25">
        <v>7322.7290000000003</v>
      </c>
      <c r="X17" s="25">
        <v>0</v>
      </c>
      <c r="Y17" s="25">
        <v>0</v>
      </c>
      <c r="Z17" s="25">
        <v>0</v>
      </c>
      <c r="AA17" s="25">
        <v>10104.302943000004</v>
      </c>
      <c r="AB17" s="25">
        <v>10104.302943000004</v>
      </c>
    </row>
    <row r="18" spans="2:30">
      <c r="B18" s="46" t="s">
        <v>66</v>
      </c>
      <c r="C18" s="25">
        <v>-1701.127</v>
      </c>
      <c r="D18" s="25">
        <v>374.56599999999997</v>
      </c>
      <c r="E18" s="25">
        <v>214.78268642183974</v>
      </c>
      <c r="F18" s="25">
        <v>-816.6877750615339</v>
      </c>
      <c r="G18" s="25">
        <v>1662.6780886396944</v>
      </c>
      <c r="H18" s="25">
        <v>1435.3389999999999</v>
      </c>
      <c r="I18" s="25">
        <v>-470.61799999999999</v>
      </c>
      <c r="J18" s="25">
        <v>-803.18285400032437</v>
      </c>
      <c r="K18" s="25">
        <v>-496.16284722084691</v>
      </c>
      <c r="L18" s="25">
        <v>4964.942</v>
      </c>
      <c r="M18" s="25">
        <v>3194.9780000000001</v>
      </c>
      <c r="N18" s="11">
        <v>-660.76136999999994</v>
      </c>
      <c r="O18" s="11">
        <v>8322.6367865170396</v>
      </c>
      <c r="P18" s="11">
        <v>-3039.9954165170402</v>
      </c>
      <c r="Q18" s="11">
        <v>-2522.855</v>
      </c>
      <c r="R18" s="11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  <c r="Y18" s="11">
        <v>0</v>
      </c>
      <c r="Z18" s="11">
        <v>0</v>
      </c>
      <c r="AA18" s="11">
        <v>23174.842350627929</v>
      </c>
      <c r="AB18" s="11">
        <v>86350.704137241963</v>
      </c>
    </row>
    <row r="19" spans="2:30">
      <c r="B19" s="46"/>
      <c r="C19" s="48">
        <v>190556.72</v>
      </c>
      <c r="D19" s="48">
        <v>48240.866999999998</v>
      </c>
      <c r="E19" s="48">
        <v>67015.971766089293</v>
      </c>
      <c r="F19" s="48">
        <v>76893.197774732515</v>
      </c>
      <c r="G19" s="48">
        <v>87717.361459178166</v>
      </c>
      <c r="H19" s="48">
        <v>279867.39799999999</v>
      </c>
      <c r="I19" s="48">
        <v>76100.721000000005</v>
      </c>
      <c r="J19" s="48">
        <v>84083.30006463069</v>
      </c>
      <c r="K19" s="48">
        <v>80871.40391746469</v>
      </c>
      <c r="L19" s="48">
        <v>95192.148000000001</v>
      </c>
      <c r="M19" s="48">
        <v>336247.57699999999</v>
      </c>
      <c r="N19" s="25">
        <v>75620.04611076627</v>
      </c>
      <c r="O19" s="25">
        <v>133181.30993433797</v>
      </c>
      <c r="P19" s="25">
        <v>126481.94993489578</v>
      </c>
      <c r="Q19" s="25">
        <v>131237.19902</v>
      </c>
      <c r="R19" s="25">
        <v>463178.31200000003</v>
      </c>
      <c r="S19" s="25">
        <v>124455.69527378558</v>
      </c>
      <c r="T19" s="25">
        <v>157476.20164469793</v>
      </c>
      <c r="U19" s="25">
        <v>158545.68601638629</v>
      </c>
      <c r="V19" s="25">
        <v>197426.58206018995</v>
      </c>
      <c r="W19" s="25">
        <v>637904.16499505972</v>
      </c>
      <c r="X19" s="25">
        <v>145448.58861594414</v>
      </c>
      <c r="Y19" s="25">
        <v>225250.52283815024</v>
      </c>
      <c r="Z19" s="25">
        <v>220855.74673774716</v>
      </c>
      <c r="AA19" s="25">
        <v>201297.85401913241</v>
      </c>
      <c r="AB19" s="25">
        <v>792851.31221097382</v>
      </c>
    </row>
    <row r="20" spans="2:30">
      <c r="B20" s="49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2:30">
      <c r="B21" s="50" t="s">
        <v>94</v>
      </c>
      <c r="C21" s="25">
        <v>-57029.983</v>
      </c>
      <c r="D21" s="25">
        <v>-18909.427</v>
      </c>
      <c r="E21" s="25">
        <v>-17464.8178583031</v>
      </c>
      <c r="F21" s="25">
        <v>-9483.7446483246022</v>
      </c>
      <c r="G21" s="25">
        <v>-2104.4393412899972</v>
      </c>
      <c r="H21" s="25">
        <v>-47962.428</v>
      </c>
      <c r="I21" s="25">
        <v>6538.8879999999999</v>
      </c>
      <c r="J21" s="25">
        <v>-30432.219094366366</v>
      </c>
      <c r="K21" s="25">
        <v>-31815.00761311136</v>
      </c>
      <c r="L21" s="25">
        <v>-8989.8870000000006</v>
      </c>
      <c r="M21" s="25">
        <v>-64698.226000000002</v>
      </c>
      <c r="N21" s="25">
        <v>-29326.458448478952</v>
      </c>
      <c r="O21" s="25">
        <v>-12485.817859154089</v>
      </c>
      <c r="P21" s="25">
        <v>-29912.914692366961</v>
      </c>
      <c r="Q21" s="25">
        <v>22069.411</v>
      </c>
      <c r="R21" s="25">
        <v>-49655.78</v>
      </c>
      <c r="S21" s="25">
        <v>-33013</v>
      </c>
      <c r="T21" s="25">
        <v>14098.633208048002</v>
      </c>
      <c r="U21" s="25">
        <v>-33603.502412971917</v>
      </c>
      <c r="V21" s="25">
        <v>-35292.100795076083</v>
      </c>
      <c r="W21" s="25">
        <v>-87810.699000000008</v>
      </c>
      <c r="X21" s="25">
        <v>-25591.727955998005</v>
      </c>
      <c r="Y21" s="25">
        <v>-20978.7332595593</v>
      </c>
      <c r="Z21" s="25">
        <v>53768.280147699938</v>
      </c>
      <c r="AA21" s="25">
        <v>10307.084067857371</v>
      </c>
      <c r="AB21" s="25">
        <v>10307.084067857371</v>
      </c>
    </row>
    <row r="22" spans="2:30">
      <c r="B22" s="50" t="s">
        <v>68</v>
      </c>
      <c r="C22" s="25">
        <v>-11798.968000000001</v>
      </c>
      <c r="D22" s="25">
        <v>5984.4949999999999</v>
      </c>
      <c r="E22" s="25">
        <v>-5491.910005013242</v>
      </c>
      <c r="F22" s="25">
        <v>380.37231079025565</v>
      </c>
      <c r="G22" s="25">
        <v>352.93669422298672</v>
      </c>
      <c r="H22" s="25">
        <v>1225.895</v>
      </c>
      <c r="I22" s="25">
        <v>-3819.953</v>
      </c>
      <c r="J22" s="25">
        <v>1763.4615890887155</v>
      </c>
      <c r="K22" s="25">
        <v>-2737.8699731447696</v>
      </c>
      <c r="L22" s="25">
        <v>7896.0039999999999</v>
      </c>
      <c r="M22" s="25">
        <v>3101.643</v>
      </c>
      <c r="N22" s="25">
        <v>-11013.353204279132</v>
      </c>
      <c r="O22" s="25">
        <v>-2218.8249212538899</v>
      </c>
      <c r="P22" s="25">
        <v>-12210.172874467</v>
      </c>
      <c r="Q22" s="25">
        <v>6560.3010000000004</v>
      </c>
      <c r="R22" s="25">
        <v>-18883.05</v>
      </c>
      <c r="S22" s="25">
        <v>-28542.313999999998</v>
      </c>
      <c r="T22" s="25">
        <v>-6276.125</v>
      </c>
      <c r="U22" s="25">
        <v>16413.393</v>
      </c>
      <c r="V22" s="25">
        <v>10478.055096966898</v>
      </c>
      <c r="W22" s="25">
        <v>-7926.9909030331</v>
      </c>
      <c r="X22" s="25">
        <v>-26919.626012366512</v>
      </c>
      <c r="Y22" s="25">
        <v>13013.9995076819</v>
      </c>
      <c r="Z22" s="25">
        <v>2701.7932484764005</v>
      </c>
      <c r="AA22" s="25">
        <v>8299.7262562082033</v>
      </c>
      <c r="AB22" s="25">
        <v>-2904.3270000000002</v>
      </c>
    </row>
    <row r="23" spans="2:30">
      <c r="B23" s="50" t="s">
        <v>33</v>
      </c>
      <c r="C23" s="25">
        <v>-661.93</v>
      </c>
      <c r="D23" s="25">
        <v>-2801.3649999999998</v>
      </c>
      <c r="E23" s="25">
        <v>-2812.0588250147534</v>
      </c>
      <c r="F23" s="25">
        <v>30.4352681629844</v>
      </c>
      <c r="G23" s="25">
        <v>5081.8895568517692</v>
      </c>
      <c r="H23" s="25">
        <v>-501.09899999999999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-8486.848</v>
      </c>
      <c r="P23" s="25">
        <v>8486.848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</row>
    <row r="24" spans="2:30">
      <c r="B24" s="50" t="s">
        <v>69</v>
      </c>
      <c r="C24" s="25">
        <v>12640.721</v>
      </c>
      <c r="D24" s="25">
        <v>7849.7240000000002</v>
      </c>
      <c r="E24" s="25">
        <v>1935.5149520115108</v>
      </c>
      <c r="F24" s="25">
        <v>6273.9739979603883</v>
      </c>
      <c r="G24" s="25">
        <v>-6719.393949971899</v>
      </c>
      <c r="H24" s="25">
        <v>9339.8189999999995</v>
      </c>
      <c r="I24" s="25">
        <v>413.85399999999998</v>
      </c>
      <c r="J24" s="25">
        <v>4577.1479605917848</v>
      </c>
      <c r="K24" s="25">
        <v>-700.10783660172672</v>
      </c>
      <c r="L24" s="25">
        <v>-7348.357</v>
      </c>
      <c r="M24" s="25">
        <v>-3057.4630000000002</v>
      </c>
      <c r="N24" s="25">
        <v>20062.044292944825</v>
      </c>
      <c r="O24" s="25">
        <v>-4235.0970864360925</v>
      </c>
      <c r="P24" s="25">
        <v>7272.5027934912669</v>
      </c>
      <c r="Q24" s="25">
        <v>-21672.641</v>
      </c>
      <c r="R24" s="25">
        <v>1426.809</v>
      </c>
      <c r="S24" s="25">
        <v>-7849.652</v>
      </c>
      <c r="T24" s="25">
        <v>13367.606</v>
      </c>
      <c r="U24" s="25">
        <v>9233.4889999999996</v>
      </c>
      <c r="V24" s="25">
        <v>-27256.330005301006</v>
      </c>
      <c r="W24" s="25">
        <v>-12504.887005301007</v>
      </c>
      <c r="X24" s="25">
        <v>5998.4010648154017</v>
      </c>
      <c r="Y24" s="25">
        <v>15487.817529136695</v>
      </c>
      <c r="Z24" s="25">
        <v>3844.1773907307252</v>
      </c>
      <c r="AA24" s="25">
        <v>-8591.5769846828225</v>
      </c>
      <c r="AB24" s="25">
        <v>16738.819</v>
      </c>
    </row>
    <row r="25" spans="2:30">
      <c r="B25" s="50" t="s">
        <v>70</v>
      </c>
      <c r="C25" s="25">
        <v>13804.316000000001</v>
      </c>
      <c r="D25" s="25">
        <v>20633.483</v>
      </c>
      <c r="E25" s="25">
        <v>-5670.4329558236932</v>
      </c>
      <c r="F25" s="25">
        <v>19919.380748779928</v>
      </c>
      <c r="G25" s="25">
        <v>17869.356207043766</v>
      </c>
      <c r="H25" s="25">
        <v>52751.786</v>
      </c>
      <c r="I25" s="25">
        <v>-11053.1</v>
      </c>
      <c r="J25" s="25">
        <v>-64.902626644946636</v>
      </c>
      <c r="K25" s="25">
        <v>5427.3000496277255</v>
      </c>
      <c r="L25" s="25">
        <v>-11836.156000000001</v>
      </c>
      <c r="M25" s="25">
        <v>-17526.858</v>
      </c>
      <c r="N25" s="25">
        <v>25532.684060962154</v>
      </c>
      <c r="O25" s="25">
        <v>25759.072489146678</v>
      </c>
      <c r="P25" s="25">
        <v>815.28907258807862</v>
      </c>
      <c r="Q25" s="25">
        <v>1488.954</v>
      </c>
      <c r="R25" s="25">
        <v>53596</v>
      </c>
      <c r="S25" s="25">
        <v>-18473.782460323338</v>
      </c>
      <c r="T25" s="25">
        <v>46930.855636477783</v>
      </c>
      <c r="U25" s="25">
        <v>-1582.3853599963913</v>
      </c>
      <c r="V25" s="25">
        <v>-351.29705609694793</v>
      </c>
      <c r="W25" s="25">
        <v>26523.390760061109</v>
      </c>
      <c r="X25" s="25">
        <v>34478.553743645898</v>
      </c>
      <c r="Y25" s="25">
        <v>6029.4995534544796</v>
      </c>
      <c r="Z25" s="25">
        <v>30185.98704378392</v>
      </c>
      <c r="AA25" s="25">
        <v>-7824.2603408842988</v>
      </c>
      <c r="AB25" s="25">
        <v>62869.78</v>
      </c>
    </row>
    <row r="26" spans="2:30">
      <c r="B26" s="50" t="s">
        <v>47</v>
      </c>
      <c r="C26" s="25">
        <v>4044.0430000000001</v>
      </c>
      <c r="D26" s="25">
        <v>710.50300000000004</v>
      </c>
      <c r="E26" s="25">
        <v>5584.0675932558142</v>
      </c>
      <c r="F26" s="25">
        <v>5449.1807267441864</v>
      </c>
      <c r="G26" s="25">
        <v>-9979.491320000001</v>
      </c>
      <c r="H26" s="25">
        <v>1764.26</v>
      </c>
      <c r="I26" s="25">
        <v>-5635.4750000000004</v>
      </c>
      <c r="J26" s="25">
        <v>753.01797231336127</v>
      </c>
      <c r="K26" s="25">
        <v>1925.0302688464988</v>
      </c>
      <c r="L26" s="25">
        <v>-1429.9780000000001</v>
      </c>
      <c r="M26" s="25">
        <v>-4387.4049999999997</v>
      </c>
      <c r="N26" s="25">
        <v>553.16227995013242</v>
      </c>
      <c r="O26" s="25">
        <v>-348.03213635067897</v>
      </c>
      <c r="P26" s="25">
        <v>959.07485640054665</v>
      </c>
      <c r="Q26" s="25">
        <v>4954.8</v>
      </c>
      <c r="R26" s="25">
        <v>6119</v>
      </c>
      <c r="S26" s="25">
        <v>-7080.8459999999995</v>
      </c>
      <c r="T26" s="25">
        <v>1702.9159999999999</v>
      </c>
      <c r="U26" s="25">
        <v>967.6220000000003</v>
      </c>
      <c r="V26" s="25">
        <v>-461.53453818000071</v>
      </c>
      <c r="W26" s="25">
        <v>-4871.8425381800007</v>
      </c>
      <c r="X26" s="25">
        <v>1159.89075</v>
      </c>
      <c r="Y26" s="25">
        <v>2156.2192800000012</v>
      </c>
      <c r="Z26" s="25">
        <v>3449.1898388000022</v>
      </c>
      <c r="AA26" s="25">
        <v>-1860.056868800003</v>
      </c>
      <c r="AB26" s="25">
        <v>4905.2430000000004</v>
      </c>
    </row>
    <row r="27" spans="2:30">
      <c r="B27" s="50" t="s">
        <v>71</v>
      </c>
      <c r="C27" s="25">
        <v>-17986.441999999999</v>
      </c>
      <c r="D27" s="25">
        <v>-1236.23</v>
      </c>
      <c r="E27" s="25">
        <v>-1257.8514582647458</v>
      </c>
      <c r="F27" s="25">
        <v>-6020.8964097962189</v>
      </c>
      <c r="G27" s="25">
        <v>-18672.714131939036</v>
      </c>
      <c r="H27" s="25">
        <v>-27187.691999999999</v>
      </c>
      <c r="I27" s="25">
        <v>-5646.8590000000004</v>
      </c>
      <c r="J27" s="25">
        <v>-1343.2848794190436</v>
      </c>
      <c r="K27" s="25">
        <v>-1811.764230302304</v>
      </c>
      <c r="L27" s="25">
        <v>-13258.951999999999</v>
      </c>
      <c r="M27" s="25">
        <v>-22060.86</v>
      </c>
      <c r="N27" s="11">
        <v>-4677.4611105271397</v>
      </c>
      <c r="O27" s="11">
        <v>-29568.380532126557</v>
      </c>
      <c r="P27" s="11">
        <v>14750.175574082057</v>
      </c>
      <c r="Q27" s="11">
        <v>-17492</v>
      </c>
      <c r="R27" s="11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  <c r="Y27" s="11">
        <v>-4680.5602667279727</v>
      </c>
      <c r="Z27" s="11">
        <v>-6385.8521070685329</v>
      </c>
      <c r="AA27" s="11">
        <v>-31879.425462385218</v>
      </c>
      <c r="AB27" s="11">
        <v>-52252.292000000001</v>
      </c>
    </row>
    <row r="28" spans="2:30" ht="15.75" customHeight="1">
      <c r="B28" s="51" t="s">
        <v>72</v>
      </c>
      <c r="C28" s="27">
        <v>133568.47699999998</v>
      </c>
      <c r="D28" s="27">
        <v>60472.049999999996</v>
      </c>
      <c r="E28" s="27">
        <v>41838.483208937083</v>
      </c>
      <c r="F28" s="27">
        <v>93441.899769049458</v>
      </c>
      <c r="G28" s="27">
        <v>73545.505174095757</v>
      </c>
      <c r="H28" s="27">
        <v>269297.93900000001</v>
      </c>
      <c r="I28" s="27">
        <v>56898.076000000015</v>
      </c>
      <c r="J28" s="27">
        <v>59336.520986194198</v>
      </c>
      <c r="K28" s="27">
        <v>51158.984582778758</v>
      </c>
      <c r="L28" s="27">
        <v>60224.821999999993</v>
      </c>
      <c r="M28" s="27">
        <v>227618.40799999994</v>
      </c>
      <c r="N28" s="27">
        <v>76750.663981338148</v>
      </c>
      <c r="O28" s="27">
        <v>101597.38188816336</v>
      </c>
      <c r="P28" s="27">
        <v>116642.75251142088</v>
      </c>
      <c r="Q28" s="27">
        <v>127146.02401999998</v>
      </c>
      <c r="R28" s="27">
        <v>418794.29100000003</v>
      </c>
      <c r="S28" s="27">
        <v>18201.426579863459</v>
      </c>
      <c r="T28" s="27">
        <v>217579.61844906397</v>
      </c>
      <c r="U28" s="27">
        <v>140454.08047821798</v>
      </c>
      <c r="V28" s="27">
        <v>127593.39497194317</v>
      </c>
      <c r="W28" s="27">
        <v>503826.79147908883</v>
      </c>
      <c r="X28" s="27">
        <v>125267.62604222263</v>
      </c>
      <c r="Y28" s="27">
        <v>236278.76518213606</v>
      </c>
      <c r="Z28" s="27">
        <v>308419.32230016962</v>
      </c>
      <c r="AA28" s="27">
        <v>169749.34468644566</v>
      </c>
      <c r="AB28" s="27">
        <v>839713.43821097387</v>
      </c>
    </row>
    <row r="29" spans="2:30">
      <c r="B29" s="4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2:30">
      <c r="B30" s="49" t="s">
        <v>73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2:30" ht="25.5">
      <c r="B31" s="50" t="s">
        <v>74</v>
      </c>
      <c r="C31" s="25">
        <v>-766671.79599999997</v>
      </c>
      <c r="D31" s="25">
        <v>-222262.611</v>
      </c>
      <c r="E31" s="25">
        <v>-188834.59636150312</v>
      </c>
      <c r="F31" s="25">
        <v>-218541.40692186594</v>
      </c>
      <c r="G31" s="25">
        <v>-146507.83871663094</v>
      </c>
      <c r="H31" s="25">
        <v>-776146.45299999998</v>
      </c>
      <c r="I31" s="25">
        <v>-190120.13200000001</v>
      </c>
      <c r="J31" s="25">
        <v>-306097.08923504077</v>
      </c>
      <c r="K31" s="25">
        <v>-242915.5997936982</v>
      </c>
      <c r="L31" s="25">
        <v>-255102.745</v>
      </c>
      <c r="M31" s="25">
        <v>-994235.56599999999</v>
      </c>
      <c r="N31" s="25">
        <v>-216222.90108849379</v>
      </c>
      <c r="O31" s="25">
        <v>-254853.82396721284</v>
      </c>
      <c r="P31" s="25">
        <v>-302076.06993973232</v>
      </c>
      <c r="Q31" s="25">
        <v>-394202.7456945611</v>
      </c>
      <c r="R31" s="25">
        <v>-1167355.5406900002</v>
      </c>
      <c r="S31" s="25">
        <v>-281427.65547110775</v>
      </c>
      <c r="T31" s="25">
        <v>-317964.16989772406</v>
      </c>
      <c r="U31" s="25">
        <v>-304479.42449592624</v>
      </c>
      <c r="V31" s="25">
        <v>-458447.59646444744</v>
      </c>
      <c r="W31" s="25">
        <v>-1362318.8463292054</v>
      </c>
      <c r="X31" s="25">
        <v>-351872.48789242911</v>
      </c>
      <c r="Y31" s="25">
        <v>-444025.44162522536</v>
      </c>
      <c r="Z31" s="25">
        <v>-348615.6353612002</v>
      </c>
      <c r="AA31" s="25">
        <v>-362543.09112114529</v>
      </c>
      <c r="AB31" s="25">
        <v>-1507056.656</v>
      </c>
    </row>
    <row r="32" spans="2:30">
      <c r="B32" s="50" t="s">
        <v>75</v>
      </c>
      <c r="C32" s="25">
        <v>-27915.261999999999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-66646.785100000008</v>
      </c>
      <c r="K32" s="25">
        <v>0</v>
      </c>
      <c r="L32" s="25">
        <v>0</v>
      </c>
      <c r="M32" s="25">
        <v>-66646.785000000003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</row>
    <row r="33" spans="2:28">
      <c r="B33" s="50" t="s">
        <v>112</v>
      </c>
      <c r="C33" s="25">
        <v>-71957.180999999997</v>
      </c>
      <c r="D33" s="25">
        <v>0</v>
      </c>
      <c r="E33" s="25">
        <v>0</v>
      </c>
      <c r="F33" s="25">
        <v>0</v>
      </c>
      <c r="G33" s="25">
        <v>0</v>
      </c>
      <c r="H33" s="25"/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7418.3580000000002</v>
      </c>
      <c r="AB33" s="25">
        <v>7418.3580000000002</v>
      </c>
    </row>
    <row r="34" spans="2:28">
      <c r="B34" s="50" t="s">
        <v>76</v>
      </c>
      <c r="C34" s="25">
        <v>-8681.9189999999999</v>
      </c>
      <c r="D34" s="25">
        <v>6663.4790000000003</v>
      </c>
      <c r="E34" s="25">
        <v>-555.33207152777823</v>
      </c>
      <c r="F34" s="25">
        <v>1506.79773423611</v>
      </c>
      <c r="G34" s="25">
        <v>-107055.75366270833</v>
      </c>
      <c r="H34" s="25">
        <v>-99440.81</v>
      </c>
      <c r="I34" s="25">
        <v>11819.249</v>
      </c>
      <c r="J34" s="25">
        <v>8033.0446854166685</v>
      </c>
      <c r="K34" s="25">
        <v>-3184.1333657638879</v>
      </c>
      <c r="L34" s="25">
        <v>-9339.9959999999992</v>
      </c>
      <c r="M34" s="25">
        <v>7328.1639999999998</v>
      </c>
      <c r="N34" s="25">
        <v>-1083.297786666669</v>
      </c>
      <c r="O34" s="25">
        <v>-1083.297786666669</v>
      </c>
      <c r="P34" s="25">
        <v>-1083.2974266666622</v>
      </c>
      <c r="Q34" s="25">
        <v>4693.6270000000004</v>
      </c>
      <c r="R34" s="25">
        <v>1443.7339999999999</v>
      </c>
      <c r="S34" s="25">
        <v>213.86600000000001</v>
      </c>
      <c r="T34" s="25">
        <v>-11913.633</v>
      </c>
      <c r="U34" s="25">
        <v>-386.15899999999965</v>
      </c>
      <c r="V34" s="25">
        <v>-1525.8490566666769</v>
      </c>
      <c r="W34" s="25">
        <v>-13610.775056666676</v>
      </c>
      <c r="X34" s="25">
        <v>-1336.9945416666642</v>
      </c>
      <c r="Y34" s="25">
        <v>-1543.5096944444499</v>
      </c>
      <c r="Z34" s="25">
        <v>-2513.9165988888853</v>
      </c>
      <c r="AA34" s="25">
        <v>7104.852834999997</v>
      </c>
      <c r="AB34" s="25">
        <v>1710.5620000000001</v>
      </c>
    </row>
    <row r="35" spans="2:28">
      <c r="B35" s="50" t="s">
        <v>77</v>
      </c>
      <c r="C35" s="25">
        <v>13185.974</v>
      </c>
      <c r="D35" s="25">
        <v>3351.45</v>
      </c>
      <c r="E35" s="25">
        <v>3570.4394328818621</v>
      </c>
      <c r="F35" s="25">
        <v>4285.0635222946048</v>
      </c>
      <c r="G35" s="25">
        <v>6057.6570448235325</v>
      </c>
      <c r="H35" s="25">
        <v>17264.61</v>
      </c>
      <c r="I35" s="25">
        <v>2847.232</v>
      </c>
      <c r="J35" s="25">
        <v>7478.3248851655571</v>
      </c>
      <c r="K35" s="25">
        <v>12796.357539424769</v>
      </c>
      <c r="L35" s="25">
        <v>15067.828</v>
      </c>
      <c r="M35" s="25">
        <v>38189.741999999998</v>
      </c>
      <c r="N35" s="25">
        <v>16360.551483784404</v>
      </c>
      <c r="O35" s="11">
        <v>4831.5745730931612</v>
      </c>
      <c r="P35" s="11">
        <v>7752.1159431224351</v>
      </c>
      <c r="Q35" s="11">
        <v>20554.374</v>
      </c>
      <c r="R35" s="11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  <c r="Y35" s="11">
        <v>17073.478452425203</v>
      </c>
      <c r="Z35" s="11">
        <v>16175.616349670097</v>
      </c>
      <c r="AA35" s="11">
        <v>20193.860582041496</v>
      </c>
      <c r="AB35" s="11">
        <v>72518.585999999996</v>
      </c>
    </row>
    <row r="36" spans="2:28">
      <c r="B36" s="51" t="s">
        <v>78</v>
      </c>
      <c r="C36" s="27">
        <v>-862040.18399999989</v>
      </c>
      <c r="D36" s="27">
        <v>-212247.682</v>
      </c>
      <c r="E36" s="27">
        <v>-185819.48900014904</v>
      </c>
      <c r="F36" s="27">
        <v>-212749.54566533523</v>
      </c>
      <c r="G36" s="27">
        <v>-247505.93533451573</v>
      </c>
      <c r="H36" s="27">
        <v>-858322.65300000005</v>
      </c>
      <c r="I36" s="27">
        <v>-175453.65100000001</v>
      </c>
      <c r="J36" s="27">
        <v>-357232.50476445857</v>
      </c>
      <c r="K36" s="27">
        <v>-233303.37562003732</v>
      </c>
      <c r="L36" s="27">
        <v>-249374.91299999997</v>
      </c>
      <c r="M36" s="27">
        <v>-1015364.4449999999</v>
      </c>
      <c r="N36" s="27">
        <v>-200945.64739137606</v>
      </c>
      <c r="O36" s="27">
        <v>-251105.54718078635</v>
      </c>
      <c r="P36" s="27">
        <v>-295407.25142327655</v>
      </c>
      <c r="Q36" s="27">
        <v>-368954.74469456112</v>
      </c>
      <c r="R36" s="27">
        <v>-1116413.1906900003</v>
      </c>
      <c r="S36" s="27">
        <v>-260858.38147110777</v>
      </c>
      <c r="T36" s="27">
        <v>-310897.973897724</v>
      </c>
      <c r="U36" s="27">
        <v>-286361.75849592622</v>
      </c>
      <c r="V36" s="27">
        <v>-445817.2916087046</v>
      </c>
      <c r="W36" s="27">
        <v>-1303935.4054734625</v>
      </c>
      <c r="X36" s="27">
        <v>-334134.85181823256</v>
      </c>
      <c r="Y36" s="27">
        <v>-428495.47286724456</v>
      </c>
      <c r="Z36" s="27">
        <v>-334953.93561041896</v>
      </c>
      <c r="AA36" s="27">
        <v>-327826.01970410382</v>
      </c>
      <c r="AB36" s="27">
        <v>-1425409.1500000001</v>
      </c>
    </row>
    <row r="37" spans="2:28">
      <c r="B37" s="4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2:28">
      <c r="B38" s="49" t="s">
        <v>79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2:28" ht="12.75" customHeight="1">
      <c r="B39" s="5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1607365.1785499998</v>
      </c>
      <c r="K39" s="25">
        <v>-46607.280039999961</v>
      </c>
      <c r="L39" s="25">
        <v>7987.0889999999999</v>
      </c>
      <c r="M39" s="25">
        <v>1568744.9879999999</v>
      </c>
      <c r="N39" s="25">
        <v>-10901.836000000954</v>
      </c>
      <c r="O39" s="25">
        <v>10901.836000000954</v>
      </c>
      <c r="P39" s="25">
        <v>16308.95451</v>
      </c>
      <c r="Q39" s="25">
        <v>2475103.0774899996</v>
      </c>
      <c r="R39" s="25">
        <v>2491412.0320000001</v>
      </c>
      <c r="S39" s="25">
        <v>0</v>
      </c>
      <c r="T39" s="25">
        <v>11238.422050000001</v>
      </c>
      <c r="U39" s="25">
        <v>0</v>
      </c>
      <c r="V39" s="25">
        <v>-1.0000500000005559</v>
      </c>
      <c r="W39" s="25">
        <v>11238.422</v>
      </c>
      <c r="X39" s="25">
        <v>13479.625050000001</v>
      </c>
      <c r="Y39" s="25">
        <v>-451.20576923076806</v>
      </c>
      <c r="Z39" s="25">
        <v>2655.7039999999997</v>
      </c>
      <c r="AA39" s="25">
        <v>-3936.0642807692329</v>
      </c>
      <c r="AB39" s="25">
        <v>11748.058999999999</v>
      </c>
    </row>
    <row r="40" spans="2:28">
      <c r="B40" s="50" t="s">
        <v>81</v>
      </c>
      <c r="C40" s="25">
        <v>123584.30899999999</v>
      </c>
      <c r="D40" s="25">
        <v>53404.076999999997</v>
      </c>
      <c r="E40" s="25">
        <v>48465.302560000004</v>
      </c>
      <c r="F40" s="25">
        <v>6288.2640000000001</v>
      </c>
      <c r="G40" s="25">
        <v>-3489.1315600000025</v>
      </c>
      <c r="H40" s="25">
        <v>104668.512</v>
      </c>
      <c r="I40" s="25">
        <v>123806.417</v>
      </c>
      <c r="J40" s="25">
        <v>58034.123139999989</v>
      </c>
      <c r="K40" s="25">
        <v>18577.586500000001</v>
      </c>
      <c r="L40" s="25">
        <v>3488.087</v>
      </c>
      <c r="M40" s="25">
        <v>203906.21400000001</v>
      </c>
      <c r="N40" s="25">
        <v>2172.5210000000002</v>
      </c>
      <c r="O40" s="25">
        <v>25782.5265</v>
      </c>
      <c r="P40" s="25">
        <v>1206.9079999999999</v>
      </c>
      <c r="Q40" s="25">
        <v>7054.8434999999999</v>
      </c>
      <c r="R40" s="25">
        <v>36216.799490000005</v>
      </c>
      <c r="S40" s="25">
        <v>2237.509</v>
      </c>
      <c r="T40" s="25">
        <v>6816.4</v>
      </c>
      <c r="U40" s="25">
        <v>11894.107</v>
      </c>
      <c r="V40" s="25">
        <v>30433.052823663846</v>
      </c>
      <c r="W40" s="25">
        <v>51382.068823663845</v>
      </c>
      <c r="X40" s="25">
        <v>22431.208999999999</v>
      </c>
      <c r="Y40" s="25">
        <v>58773.717000000004</v>
      </c>
      <c r="Z40" s="25">
        <v>4563.8889999999956</v>
      </c>
      <c r="AA40" s="25">
        <v>-7317.872000000003</v>
      </c>
      <c r="AB40" s="25">
        <v>78450.942999999999</v>
      </c>
    </row>
    <row r="41" spans="2:28">
      <c r="B41" s="50" t="s">
        <v>92</v>
      </c>
      <c r="C41" s="25">
        <v>0</v>
      </c>
      <c r="D41" s="25">
        <v>0</v>
      </c>
      <c r="E41" s="25">
        <v>0</v>
      </c>
      <c r="F41" s="25">
        <v>0</v>
      </c>
      <c r="G41" s="25">
        <v>-4511.348</v>
      </c>
      <c r="H41" s="25">
        <v>-4511.348</v>
      </c>
      <c r="I41" s="25">
        <v>0</v>
      </c>
      <c r="J41" s="25">
        <v>0</v>
      </c>
      <c r="K41" s="25">
        <v>0</v>
      </c>
      <c r="L41" s="25">
        <v>-3382</v>
      </c>
      <c r="M41" s="25">
        <v>-3382</v>
      </c>
      <c r="N41" s="25">
        <v>0</v>
      </c>
      <c r="O41" s="25">
        <v>0</v>
      </c>
      <c r="P41" s="25">
        <v>0</v>
      </c>
      <c r="Q41" s="25">
        <v>-2750</v>
      </c>
      <c r="R41" s="25">
        <v>-2750</v>
      </c>
      <c r="S41" s="25">
        <v>0</v>
      </c>
      <c r="T41" s="25">
        <v>-6423.5765000000001</v>
      </c>
      <c r="U41" s="25">
        <v>0</v>
      </c>
      <c r="V41" s="25">
        <v>-4176.4229999999998</v>
      </c>
      <c r="W41" s="25">
        <v>-10599.9995</v>
      </c>
      <c r="X41" s="25">
        <v>0</v>
      </c>
      <c r="Y41" s="25">
        <v>0</v>
      </c>
      <c r="Z41" s="25">
        <v>-19301.986000000001</v>
      </c>
      <c r="AA41" s="25">
        <v>-1000</v>
      </c>
      <c r="AB41" s="25">
        <v>-20301.986000000001</v>
      </c>
    </row>
    <row r="42" spans="2:28">
      <c r="B42" s="50" t="s">
        <v>93</v>
      </c>
      <c r="C42" s="25">
        <v>0</v>
      </c>
      <c r="D42" s="25">
        <v>0</v>
      </c>
      <c r="E42" s="25">
        <v>0</v>
      </c>
      <c r="F42" s="25">
        <v>0</v>
      </c>
      <c r="G42" s="25">
        <v>-2351.2539999999999</v>
      </c>
      <c r="H42" s="25">
        <v>-2351.2539999999999</v>
      </c>
      <c r="I42" s="25">
        <v>0</v>
      </c>
      <c r="J42" s="25">
        <v>0</v>
      </c>
      <c r="K42" s="25">
        <v>0</v>
      </c>
      <c r="L42" s="25">
        <v>-4600</v>
      </c>
      <c r="M42" s="25">
        <v>-4600</v>
      </c>
      <c r="N42" s="25">
        <v>0</v>
      </c>
      <c r="O42" s="25">
        <v>0</v>
      </c>
      <c r="P42" s="25">
        <v>0</v>
      </c>
      <c r="Q42" s="25">
        <v>-1000</v>
      </c>
      <c r="R42" s="25">
        <v>-1000</v>
      </c>
      <c r="S42" s="25">
        <v>0</v>
      </c>
      <c r="T42" s="25">
        <v>-5000</v>
      </c>
      <c r="U42" s="25">
        <v>0</v>
      </c>
      <c r="V42" s="25">
        <v>-5973.2864400000017</v>
      </c>
      <c r="W42" s="25">
        <v>-10973.286440000002</v>
      </c>
      <c r="X42" s="25">
        <v>0</v>
      </c>
      <c r="Y42" s="25">
        <v>-6375</v>
      </c>
      <c r="Z42" s="25">
        <v>-1184.9070000000002</v>
      </c>
      <c r="AA42" s="25">
        <v>0</v>
      </c>
      <c r="AB42" s="25">
        <v>-7559.9070000000002</v>
      </c>
    </row>
    <row r="43" spans="2:28">
      <c r="B43" s="50" t="s">
        <v>281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9.0510000000000002</v>
      </c>
      <c r="Y43" s="25">
        <v>46198.994100000004</v>
      </c>
      <c r="Z43" s="25">
        <v>22389.267999999996</v>
      </c>
      <c r="AA43" s="25">
        <v>-2121.6710000000021</v>
      </c>
      <c r="AB43" s="25">
        <v>66475.642099999997</v>
      </c>
    </row>
    <row r="44" spans="2:28">
      <c r="B44" s="50" t="s">
        <v>255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-1766.8910000000001</v>
      </c>
      <c r="Q44" s="25">
        <v>0</v>
      </c>
      <c r="R44" s="25">
        <v>-1766.8910000000001</v>
      </c>
      <c r="S44" s="25">
        <v>-19721.674629999998</v>
      </c>
      <c r="T44" s="25">
        <v>-5390.6024037010002</v>
      </c>
      <c r="U44" s="25">
        <v>-24351.120440246006</v>
      </c>
      <c r="V44" s="25">
        <v>-24952.867123065989</v>
      </c>
      <c r="W44" s="25">
        <v>-74416.264597012996</v>
      </c>
      <c r="X44" s="25">
        <v>-17652.120659165997</v>
      </c>
      <c r="Y44" s="25">
        <v>-60305.647807710979</v>
      </c>
      <c r="Z44" s="25">
        <v>-88250.619722925025</v>
      </c>
      <c r="AA44" s="25">
        <v>-71130.984810197988</v>
      </c>
      <c r="AB44" s="25">
        <v>-237339.37299999999</v>
      </c>
    </row>
    <row r="45" spans="2:28">
      <c r="B45" s="50" t="s">
        <v>20</v>
      </c>
      <c r="C45" s="25">
        <v>-80807.236000000004</v>
      </c>
      <c r="D45" s="25">
        <v>-24054.253000000001</v>
      </c>
      <c r="E45" s="25">
        <v>-10620.380519606344</v>
      </c>
      <c r="F45" s="25">
        <v>-43798.581897254924</v>
      </c>
      <c r="G45" s="25">
        <v>-14538.095583138735</v>
      </c>
      <c r="H45" s="25">
        <v>-93011.311000000002</v>
      </c>
      <c r="I45" s="25">
        <v>-21307.418000000001</v>
      </c>
      <c r="J45" s="25">
        <v>-22622.991890118061</v>
      </c>
      <c r="K45" s="25">
        <v>-27036.646008834363</v>
      </c>
      <c r="L45" s="25">
        <v>-27022.866000000002</v>
      </c>
      <c r="M45" s="25">
        <v>-97989.922000000006</v>
      </c>
      <c r="N45" s="25">
        <v>-37115.262456874414</v>
      </c>
      <c r="O45" s="25">
        <v>-25469.183808446243</v>
      </c>
      <c r="P45" s="25">
        <v>-33944.706734679341</v>
      </c>
      <c r="Q45" s="25">
        <v>-17256</v>
      </c>
      <c r="R45" s="25">
        <v>-113786</v>
      </c>
      <c r="S45" s="25">
        <v>-38294.226999999999</v>
      </c>
      <c r="T45" s="25">
        <v>-23404.78</v>
      </c>
      <c r="U45" s="25">
        <v>-31938.089999999997</v>
      </c>
      <c r="V45" s="25">
        <v>-30720.258375312929</v>
      </c>
      <c r="W45" s="25">
        <v>-124357.35537531292</v>
      </c>
      <c r="X45" s="25">
        <v>-36857.619860358202</v>
      </c>
      <c r="Y45" s="25">
        <v>-34729.655159978152</v>
      </c>
      <c r="Z45" s="25">
        <v>-40720.556356047833</v>
      </c>
      <c r="AA45" s="25">
        <v>-38327.870623615803</v>
      </c>
      <c r="AB45" s="25">
        <v>-150635.70199999999</v>
      </c>
    </row>
    <row r="46" spans="2:28" ht="12.75" customHeight="1">
      <c r="B46" s="50" t="s">
        <v>82</v>
      </c>
      <c r="C46" s="25">
        <v>528311.84900000005</v>
      </c>
      <c r="D46" s="25">
        <v>221819.92300000001</v>
      </c>
      <c r="E46" s="25">
        <v>107763.38019</v>
      </c>
      <c r="F46" s="25">
        <v>871303.4138445775</v>
      </c>
      <c r="G46" s="25">
        <v>128994.33096542238</v>
      </c>
      <c r="H46" s="25">
        <v>1329881.048</v>
      </c>
      <c r="I46" s="25">
        <v>19156.707999999999</v>
      </c>
      <c r="J46" s="25">
        <v>218716.639</v>
      </c>
      <c r="K46" s="25">
        <v>206369.31599999999</v>
      </c>
      <c r="L46" s="25">
        <v>340415.02299999999</v>
      </c>
      <c r="M46" s="25">
        <v>784657.68599999999</v>
      </c>
      <c r="N46" s="25">
        <v>110000</v>
      </c>
      <c r="O46" s="25">
        <v>155000</v>
      </c>
      <c r="P46" s="25">
        <v>120000</v>
      </c>
      <c r="Q46" s="25">
        <v>0</v>
      </c>
      <c r="R46" s="25">
        <v>385000</v>
      </c>
      <c r="S46" s="25">
        <v>0</v>
      </c>
      <c r="T46" s="25">
        <v>50000</v>
      </c>
      <c r="U46" s="25">
        <v>127885.99821379327</v>
      </c>
      <c r="V46" s="25">
        <v>252382</v>
      </c>
      <c r="W46" s="25">
        <v>430267.99821379327</v>
      </c>
      <c r="X46" s="25">
        <v>177193.48172950171</v>
      </c>
      <c r="Y46" s="25">
        <v>48555.035948444944</v>
      </c>
      <c r="Z46" s="25">
        <v>179926.82806818176</v>
      </c>
      <c r="AA46" s="25">
        <v>103264.00025387161</v>
      </c>
      <c r="AB46" s="25">
        <v>508939.34600000002</v>
      </c>
    </row>
    <row r="47" spans="2:28">
      <c r="B47" s="50" t="s">
        <v>264</v>
      </c>
      <c r="C47" s="25">
        <v>-173521.90700000001</v>
      </c>
      <c r="D47" s="25">
        <v>-87855.410999999993</v>
      </c>
      <c r="E47" s="25">
        <v>-14471.104120000005</v>
      </c>
      <c r="F47" s="25">
        <v>-584465.6846599998</v>
      </c>
      <c r="G47" s="25">
        <v>-39316.664220000144</v>
      </c>
      <c r="H47" s="25">
        <v>-726108.86399999994</v>
      </c>
      <c r="I47" s="25">
        <v>-21773.488000000001</v>
      </c>
      <c r="J47" s="25">
        <v>-78191.312000000005</v>
      </c>
      <c r="K47" s="25">
        <v>-140862.14343999999</v>
      </c>
      <c r="L47" s="25">
        <v>-171335.443</v>
      </c>
      <c r="M47" s="25">
        <v>-412162.38699999999</v>
      </c>
      <c r="N47" s="25">
        <v>-130068.86914989998</v>
      </c>
      <c r="O47" s="25">
        <v>-146945.34055000005</v>
      </c>
      <c r="P47" s="25">
        <v>-151525.11530009998</v>
      </c>
      <c r="Q47" s="25">
        <v>-142472.88699999999</v>
      </c>
      <c r="R47" s="25">
        <v>-571012.21200000006</v>
      </c>
      <c r="S47" s="25">
        <v>-53573.425999999999</v>
      </c>
      <c r="T47" s="25">
        <v>-35811.163999999997</v>
      </c>
      <c r="U47" s="25">
        <v>-66208.820000000007</v>
      </c>
      <c r="V47" s="25">
        <v>-53885.780142248143</v>
      </c>
      <c r="W47" s="25">
        <v>-209479.19014224815</v>
      </c>
      <c r="X47" s="25">
        <v>-35234.402159999998</v>
      </c>
      <c r="Y47" s="25">
        <v>-64494.133719423568</v>
      </c>
      <c r="Z47" s="25">
        <v>-43955.365160000001</v>
      </c>
      <c r="AA47" s="25">
        <v>-28897.144960576436</v>
      </c>
      <c r="AB47" s="25">
        <v>-172581.046</v>
      </c>
    </row>
    <row r="48" spans="2:28" ht="14.25" customHeight="1">
      <c r="B48" s="50" t="s">
        <v>83</v>
      </c>
      <c r="C48" s="25">
        <v>0</v>
      </c>
      <c r="D48" s="25">
        <v>0</v>
      </c>
      <c r="E48" s="25">
        <v>0</v>
      </c>
      <c r="F48" s="25">
        <v>0</v>
      </c>
      <c r="G48" s="25">
        <v>-32000</v>
      </c>
      <c r="H48" s="25">
        <v>-32000</v>
      </c>
      <c r="I48" s="25">
        <v>-71500</v>
      </c>
      <c r="J48" s="25">
        <v>-33971.998500000002</v>
      </c>
      <c r="K48" s="25">
        <v>0</v>
      </c>
      <c r="L48" s="25">
        <v>0</v>
      </c>
      <c r="M48" s="25">
        <v>-105471</v>
      </c>
      <c r="N48" s="25">
        <v>0</v>
      </c>
      <c r="O48" s="25">
        <v>-27500</v>
      </c>
      <c r="P48" s="25">
        <v>0</v>
      </c>
      <c r="Q48" s="25">
        <v>0</v>
      </c>
      <c r="R48" s="25">
        <v>-27500</v>
      </c>
      <c r="S48" s="25">
        <v>0</v>
      </c>
      <c r="T48" s="25">
        <v>0</v>
      </c>
      <c r="U48" s="25">
        <v>0</v>
      </c>
      <c r="V48" s="25">
        <v>-10399.999862220391</v>
      </c>
      <c r="W48" s="25">
        <v>-10399.999862220391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</row>
    <row r="49" spans="1:28" ht="14.25" customHeight="1">
      <c r="B49" s="46" t="s">
        <v>88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12317.157999999999</v>
      </c>
      <c r="L49" s="25">
        <v>-4812.6639999999998</v>
      </c>
      <c r="M49" s="25">
        <v>7504.4939999999997</v>
      </c>
      <c r="N49" s="25">
        <v>963.83488538861991</v>
      </c>
      <c r="O49" s="11">
        <v>-963.83488538861991</v>
      </c>
      <c r="P49" s="11">
        <v>0</v>
      </c>
      <c r="Q49" s="11">
        <v>-3342.1930000000002</v>
      </c>
      <c r="R49" s="11">
        <v>0</v>
      </c>
      <c r="S49" s="25">
        <v>0</v>
      </c>
      <c r="T49" s="25">
        <v>0</v>
      </c>
      <c r="U49" s="25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</row>
    <row r="50" spans="1:28">
      <c r="B50" s="51" t="s">
        <v>84</v>
      </c>
      <c r="C50" s="27">
        <v>397567.01500000001</v>
      </c>
      <c r="D50" s="27">
        <v>163314.33600000001</v>
      </c>
      <c r="E50" s="27">
        <v>131137.19811039366</v>
      </c>
      <c r="F50" s="27">
        <v>249327.41128732276</v>
      </c>
      <c r="G50" s="27">
        <v>32787.837602283507</v>
      </c>
      <c r="H50" s="27">
        <v>576566.78299999994</v>
      </c>
      <c r="I50" s="27">
        <v>28382.218999999997</v>
      </c>
      <c r="J50" s="27">
        <v>1749329.6382998819</v>
      </c>
      <c r="K50" s="27">
        <v>22757.991011165697</v>
      </c>
      <c r="L50" s="27">
        <v>140737.226</v>
      </c>
      <c r="M50" s="27">
        <v>1941208.0729999999</v>
      </c>
      <c r="N50" s="27">
        <v>-64949.611721386733</v>
      </c>
      <c r="O50" s="27">
        <v>-9193.9967438339736</v>
      </c>
      <c r="P50" s="27">
        <v>-49720.833194779349</v>
      </c>
      <c r="Q50" s="27">
        <v>2315335.8409899995</v>
      </c>
      <c r="R50" s="27">
        <v>2194813.7284900006</v>
      </c>
      <c r="S50" s="27">
        <v>-109350.81862999999</v>
      </c>
      <c r="T50" s="27">
        <v>-7975.3008537009919</v>
      </c>
      <c r="U50" s="27">
        <v>17282.074773547254</v>
      </c>
      <c r="V50" s="27">
        <v>152705.4378308164</v>
      </c>
      <c r="W50" s="27">
        <v>52663.393120662666</v>
      </c>
      <c r="X50" s="27">
        <v>123369.22409997752</v>
      </c>
      <c r="Y50" s="27">
        <v>-12827.895407898501</v>
      </c>
      <c r="Z50" s="27">
        <v>16122.25482920889</v>
      </c>
      <c r="AA50" s="27">
        <v>-49467.607421287859</v>
      </c>
      <c r="AB50" s="27">
        <v>77195.976100000029</v>
      </c>
    </row>
    <row r="51" spans="1:28">
      <c r="B51" s="4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>
      <c r="B52" s="46" t="s">
        <v>85</v>
      </c>
      <c r="C52" s="25">
        <v>-330904.69199999998</v>
      </c>
      <c r="D52" s="25">
        <v>11538.704000000005</v>
      </c>
      <c r="E52" s="25">
        <v>-12843.807680818303</v>
      </c>
      <c r="F52" s="25">
        <v>130019.76539103698</v>
      </c>
      <c r="G52" s="25">
        <v>-141172.59255813644</v>
      </c>
      <c r="H52" s="25">
        <v>-12457.931000000099</v>
      </c>
      <c r="I52" s="25">
        <v>-90173.356000000014</v>
      </c>
      <c r="J52" s="25">
        <v>1451433.6545216176</v>
      </c>
      <c r="K52" s="25">
        <v>-159386.40002609286</v>
      </c>
      <c r="L52" s="25">
        <v>-48412.864999999983</v>
      </c>
      <c r="M52" s="25">
        <v>1153462.0359999998</v>
      </c>
      <c r="N52" s="25">
        <v>-189144.59513142466</v>
      </c>
      <c r="O52" s="25">
        <v>-158702.16141136151</v>
      </c>
      <c r="P52" s="25">
        <v>-228485.34990852801</v>
      </c>
      <c r="Q52" s="25">
        <v>2073527.1203154381</v>
      </c>
      <c r="R52" s="25">
        <v>1497194.8288000003</v>
      </c>
      <c r="S52" s="25">
        <v>-352007.77352124429</v>
      </c>
      <c r="T52" s="25">
        <v>-101293.65630236102</v>
      </c>
      <c r="U52" s="25">
        <v>-128625.603244161</v>
      </c>
      <c r="V52" s="25">
        <v>-165519.45880594506</v>
      </c>
      <c r="W52" s="25">
        <v>-747445.22087371093</v>
      </c>
      <c r="X52" s="25">
        <v>-85498.001676032422</v>
      </c>
      <c r="Y52" s="25">
        <v>-205044.60309300703</v>
      </c>
      <c r="Z52" s="25">
        <v>-10412.358481040457</v>
      </c>
      <c r="AA52" s="25">
        <v>-207543.28243894601</v>
      </c>
      <c r="AB52" s="25">
        <v>-508499.73568902619</v>
      </c>
    </row>
    <row r="53" spans="1:28">
      <c r="B53" s="46" t="s">
        <v>86</v>
      </c>
      <c r="C53" s="25">
        <v>896108.21499999997</v>
      </c>
      <c r="D53" s="25">
        <v>571182.85800000001</v>
      </c>
      <c r="E53" s="25">
        <v>580542.92599999998</v>
      </c>
      <c r="F53" s="25">
        <v>560156.76831918175</v>
      </c>
      <c r="G53" s="25">
        <v>693939.42971021868</v>
      </c>
      <c r="H53" s="25">
        <v>571182.85800000001</v>
      </c>
      <c r="I53" s="25">
        <v>555008.60699999996</v>
      </c>
      <c r="J53" s="25">
        <v>453782.59499999991</v>
      </c>
      <c r="K53" s="25">
        <v>1929156.6455216175</v>
      </c>
      <c r="L53" s="25">
        <v>1771004.0054955247</v>
      </c>
      <c r="M53" s="25">
        <v>555008.60699999996</v>
      </c>
      <c r="N53" s="25">
        <v>1687289.8901710624</v>
      </c>
      <c r="O53" s="25">
        <v>1474997.4382638303</v>
      </c>
      <c r="P53" s="25">
        <v>1328502.361</v>
      </c>
      <c r="Q53" s="25">
        <v>1137657.9245439915</v>
      </c>
      <c r="R53" s="25">
        <v>1687289.89</v>
      </c>
      <c r="S53" s="25">
        <v>3184473.5440000002</v>
      </c>
      <c r="T53" s="25">
        <v>2843215.3271643701</v>
      </c>
      <c r="U53" s="25">
        <v>2727984.6974704275</v>
      </c>
      <c r="V53" s="25">
        <v>2615764.9190351688</v>
      </c>
      <c r="W53" s="25">
        <v>3184473.5440000002</v>
      </c>
      <c r="X53" s="25">
        <v>2426564.6348445099</v>
      </c>
      <c r="Y53" s="25">
        <v>2324064.48889702</v>
      </c>
      <c r="Z53" s="25">
        <v>2088417.4881320081</v>
      </c>
      <c r="AA53" s="25">
        <v>2031445.8266359903</v>
      </c>
      <c r="AB53" s="25">
        <v>2426564.6348445099</v>
      </c>
    </row>
    <row r="54" spans="1:28" ht="25.5">
      <c r="B54" s="46" t="s">
        <v>87</v>
      </c>
      <c r="C54" s="25">
        <v>5979.335</v>
      </c>
      <c r="D54" s="25">
        <v>-2178.636</v>
      </c>
      <c r="E54" s="25">
        <v>-7542.35</v>
      </c>
      <c r="F54" s="25">
        <v>3762.8960000000002</v>
      </c>
      <c r="G54" s="25">
        <v>2242.77</v>
      </c>
      <c r="H54" s="25">
        <v>-3716.32</v>
      </c>
      <c r="I54" s="25">
        <v>-11052.656000000001</v>
      </c>
      <c r="J54" s="25">
        <v>23940.396000000001</v>
      </c>
      <c r="K54" s="25">
        <v>1233.76</v>
      </c>
      <c r="L54" s="25">
        <v>-35302.254000000001</v>
      </c>
      <c r="M54" s="25">
        <v>-21179.754000000001</v>
      </c>
      <c r="N54" s="25">
        <v>-23147.856775807599</v>
      </c>
      <c r="O54" s="25">
        <v>12208.084342249962</v>
      </c>
      <c r="P54" s="25">
        <v>37640.913452519198</v>
      </c>
      <c r="Q54" s="25">
        <v>-26712.261018961563</v>
      </c>
      <c r="R54" s="25">
        <v>-11.12</v>
      </c>
      <c r="S54" s="25">
        <v>10749.285082274364</v>
      </c>
      <c r="T54" s="25">
        <v>-13936.973391581787</v>
      </c>
      <c r="U54" s="25">
        <v>16402.824808902467</v>
      </c>
      <c r="V54" s="11">
        <v>-23679.826574152456</v>
      </c>
      <c r="W54" s="11">
        <v>-10463.690074557409</v>
      </c>
      <c r="X54" s="11">
        <v>-17002.145310312259</v>
      </c>
      <c r="Y54" s="11">
        <v>-30602.906633149785</v>
      </c>
      <c r="Z54" s="11">
        <v>-46557.303014977464</v>
      </c>
      <c r="AA54" s="11">
        <v>30723.011958439507</v>
      </c>
      <c r="AB54" s="11">
        <v>30723.011958439507</v>
      </c>
    </row>
    <row r="55" spans="1:28">
      <c r="B55" s="49" t="s">
        <v>89</v>
      </c>
      <c r="C55" s="27">
        <v>571182.85800000001</v>
      </c>
      <c r="D55" s="27">
        <v>580542.92599999998</v>
      </c>
      <c r="E55" s="27">
        <v>560156.76831918175</v>
      </c>
      <c r="F55" s="27">
        <v>693939.42971021868</v>
      </c>
      <c r="G55" s="27">
        <v>555009.60715208226</v>
      </c>
      <c r="H55" s="27">
        <v>555008.60699999996</v>
      </c>
      <c r="I55" s="27">
        <v>453782.59499999991</v>
      </c>
      <c r="J55" s="27">
        <v>1929156.6455216175</v>
      </c>
      <c r="K55" s="27">
        <v>1771004.0054955247</v>
      </c>
      <c r="L55" s="27">
        <v>1687288.8864955248</v>
      </c>
      <c r="M55" s="27">
        <v>1687290.8889999997</v>
      </c>
      <c r="N55" s="27">
        <v>1474997.43826383</v>
      </c>
      <c r="O55" s="27">
        <v>1328503.3611947186</v>
      </c>
      <c r="P55" s="27">
        <v>1137657.9245439915</v>
      </c>
      <c r="Q55" s="27">
        <v>3184473.7838404682</v>
      </c>
      <c r="R55" s="27">
        <v>3184473.5987999998</v>
      </c>
      <c r="S55" s="27">
        <v>2843215.0555610307</v>
      </c>
      <c r="T55" s="27">
        <v>2727984.6974704275</v>
      </c>
      <c r="U55" s="27">
        <v>2615764.9190351688</v>
      </c>
      <c r="V55" s="27">
        <v>2426565.6336550713</v>
      </c>
      <c r="W55" s="27">
        <v>2426564.6330517316</v>
      </c>
      <c r="X55" s="27">
        <v>2324064.4878581655</v>
      </c>
      <c r="Y55" s="27">
        <v>2088416.9791708631</v>
      </c>
      <c r="Z55" s="27">
        <v>2031445.8266359903</v>
      </c>
      <c r="AA55" s="27">
        <v>1854625.5561554839</v>
      </c>
      <c r="AB55" s="27">
        <v>1854625.5561554839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2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19" width="11.42578125" style="4" customWidth="1"/>
    <col min="20" max="20" width="3.140625" style="4" customWidth="1"/>
    <col min="21" max="21" width="11.42578125" style="4" customWidth="1"/>
    <col min="22" max="22" width="0" style="4" hidden="1" customWidth="1"/>
    <col min="23" max="16384" width="11.42578125" style="4" hidden="1"/>
  </cols>
  <sheetData>
    <row r="1" spans="2:20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2:20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2:20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0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0"/>
    <row r="6" spans="2:20">
      <c r="B6" s="64" t="s">
        <v>211</v>
      </c>
      <c r="C6" s="3"/>
      <c r="D6" s="3"/>
      <c r="E6" s="3"/>
      <c r="F6" s="3"/>
      <c r="G6" s="3"/>
      <c r="H6" s="3"/>
      <c r="I6" s="3"/>
      <c r="J6" s="3"/>
      <c r="L6" s="64" t="s">
        <v>221</v>
      </c>
      <c r="M6" s="3"/>
      <c r="N6" s="3"/>
      <c r="O6" s="3"/>
    </row>
    <row r="7" spans="2:20"/>
    <row r="8" spans="2:20" ht="25.5">
      <c r="B8" s="65" t="s">
        <v>212</v>
      </c>
      <c r="C8" s="66" t="s">
        <v>213</v>
      </c>
      <c r="D8" s="67" t="s">
        <v>214</v>
      </c>
      <c r="E8" s="67" t="s">
        <v>215</v>
      </c>
      <c r="F8" s="67" t="s">
        <v>216</v>
      </c>
      <c r="G8" s="68" t="s">
        <v>217</v>
      </c>
      <c r="H8" s="68" t="s">
        <v>218</v>
      </c>
      <c r="I8" s="68" t="s">
        <v>219</v>
      </c>
      <c r="J8" s="68" t="s">
        <v>220</v>
      </c>
    </row>
    <row r="9" spans="2:20">
      <c r="B9" s="53">
        <v>1</v>
      </c>
      <c r="C9" s="4" t="s">
        <v>120</v>
      </c>
      <c r="D9" s="53" t="s">
        <v>121</v>
      </c>
      <c r="E9" s="53" t="s">
        <v>224</v>
      </c>
      <c r="F9" s="74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13.805479452054794</v>
      </c>
    </row>
    <row r="10" spans="2:20">
      <c r="B10" s="53">
        <v>2</v>
      </c>
      <c r="C10" s="4" t="s">
        <v>124</v>
      </c>
      <c r="D10" s="53" t="s">
        <v>121</v>
      </c>
      <c r="E10" s="53" t="s">
        <v>224</v>
      </c>
      <c r="F10" s="74">
        <v>37803</v>
      </c>
      <c r="G10" s="53">
        <v>120</v>
      </c>
      <c r="H10" s="53" t="s">
        <v>122</v>
      </c>
      <c r="I10" s="53" t="s">
        <v>235</v>
      </c>
      <c r="J10" s="69">
        <f t="shared" ref="J10:J73" ca="1" si="0">(TODAY()-F10)/365</f>
        <v>13.638356164383561</v>
      </c>
    </row>
    <row r="11" spans="2:20">
      <c r="B11" s="53">
        <v>3</v>
      </c>
      <c r="C11" s="4" t="s">
        <v>126</v>
      </c>
      <c r="D11" s="53" t="s">
        <v>121</v>
      </c>
      <c r="E11" s="53" t="s">
        <v>224</v>
      </c>
      <c r="F11" s="74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13.386301369863014</v>
      </c>
    </row>
    <row r="12" spans="2:20">
      <c r="B12" s="53">
        <v>4</v>
      </c>
      <c r="C12" s="4" t="s">
        <v>128</v>
      </c>
      <c r="D12" s="53" t="s">
        <v>121</v>
      </c>
      <c r="E12" s="53" t="s">
        <v>224</v>
      </c>
      <c r="F12" s="74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13.301369863013699</v>
      </c>
    </row>
    <row r="13" spans="2:20">
      <c r="B13" s="70">
        <v>5</v>
      </c>
      <c r="C13" s="71" t="s">
        <v>129</v>
      </c>
      <c r="D13" s="70" t="s">
        <v>121</v>
      </c>
      <c r="E13" s="70" t="s">
        <v>224</v>
      </c>
      <c r="F13" s="75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13.219178082191782</v>
      </c>
    </row>
    <row r="14" spans="2:20">
      <c r="B14" s="53">
        <v>6</v>
      </c>
      <c r="C14" s="4" t="s">
        <v>131</v>
      </c>
      <c r="D14" s="53" t="s">
        <v>240</v>
      </c>
      <c r="E14" s="53" t="s">
        <v>229</v>
      </c>
      <c r="F14" s="74">
        <v>38078</v>
      </c>
      <c r="G14" s="53">
        <v>26</v>
      </c>
      <c r="H14" s="53" t="s">
        <v>122</v>
      </c>
      <c r="I14" s="53" t="s">
        <v>286</v>
      </c>
      <c r="J14" s="69">
        <f t="shared" ca="1" si="0"/>
        <v>12.884931506849314</v>
      </c>
    </row>
    <row r="15" spans="2:20">
      <c r="B15" s="53">
        <v>7</v>
      </c>
      <c r="C15" s="4" t="s">
        <v>132</v>
      </c>
      <c r="D15" s="53" t="s">
        <v>121</v>
      </c>
      <c r="E15" s="53" t="s">
        <v>224</v>
      </c>
      <c r="F15" s="74">
        <v>38108</v>
      </c>
      <c r="G15" s="53">
        <v>124</v>
      </c>
      <c r="H15" s="53" t="s">
        <v>122</v>
      </c>
      <c r="I15" s="53" t="s">
        <v>132</v>
      </c>
      <c r="J15" s="69">
        <f t="shared" ca="1" si="0"/>
        <v>12.802739726027397</v>
      </c>
    </row>
    <row r="16" spans="2:20">
      <c r="B16" s="53">
        <v>8</v>
      </c>
      <c r="C16" s="4" t="s">
        <v>133</v>
      </c>
      <c r="D16" s="53" t="s">
        <v>121</v>
      </c>
      <c r="E16" s="53" t="s">
        <v>230</v>
      </c>
      <c r="F16" s="74">
        <v>38200</v>
      </c>
      <c r="G16" s="53">
        <v>107</v>
      </c>
      <c r="H16" s="53" t="s">
        <v>122</v>
      </c>
      <c r="I16" s="53" t="s">
        <v>134</v>
      </c>
      <c r="J16" s="69">
        <f t="shared" ca="1" si="0"/>
        <v>12.550684931506849</v>
      </c>
    </row>
    <row r="17" spans="2:14">
      <c r="B17" s="53">
        <v>9</v>
      </c>
      <c r="C17" s="4" t="s">
        <v>135</v>
      </c>
      <c r="D17" s="53" t="s">
        <v>121</v>
      </c>
      <c r="E17" s="53" t="s">
        <v>224</v>
      </c>
      <c r="F17" s="74">
        <v>38261</v>
      </c>
      <c r="G17" s="53">
        <v>114</v>
      </c>
      <c r="H17" s="53" t="s">
        <v>122</v>
      </c>
      <c r="I17" s="53" t="s">
        <v>136</v>
      </c>
      <c r="J17" s="69">
        <f t="shared" ca="1" si="0"/>
        <v>12.383561643835616</v>
      </c>
    </row>
    <row r="18" spans="2:14">
      <c r="B18" s="70">
        <v>10</v>
      </c>
      <c r="C18" s="71" t="s">
        <v>137</v>
      </c>
      <c r="D18" s="70" t="s">
        <v>121</v>
      </c>
      <c r="E18" s="70" t="s">
        <v>224</v>
      </c>
      <c r="F18" s="75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12.298630136986301</v>
      </c>
    </row>
    <row r="19" spans="2:14">
      <c r="B19" s="53">
        <v>11</v>
      </c>
      <c r="C19" s="4" t="s">
        <v>138</v>
      </c>
      <c r="D19" s="53" t="s">
        <v>121</v>
      </c>
      <c r="E19" s="53" t="s">
        <v>225</v>
      </c>
      <c r="F19" s="74">
        <v>38384</v>
      </c>
      <c r="G19" s="53">
        <v>104</v>
      </c>
      <c r="H19" s="53" t="s">
        <v>122</v>
      </c>
      <c r="I19" s="53" t="s">
        <v>134</v>
      </c>
      <c r="J19" s="69">
        <f t="shared" ca="1" si="0"/>
        <v>12.046575342465754</v>
      </c>
    </row>
    <row r="20" spans="2:14">
      <c r="B20" s="53">
        <v>12</v>
      </c>
      <c r="C20" s="4" t="s">
        <v>139</v>
      </c>
      <c r="D20" s="53" t="s">
        <v>121</v>
      </c>
      <c r="E20" s="53" t="s">
        <v>229</v>
      </c>
      <c r="F20" s="74">
        <v>38412</v>
      </c>
      <c r="G20" s="53">
        <v>128</v>
      </c>
      <c r="H20" s="53" t="s">
        <v>122</v>
      </c>
      <c r="I20" s="53" t="s">
        <v>140</v>
      </c>
      <c r="J20" s="69">
        <f t="shared" ca="1" si="0"/>
        <v>11.96986301369863</v>
      </c>
    </row>
    <row r="21" spans="2:14">
      <c r="B21" s="53">
        <v>13</v>
      </c>
      <c r="C21" s="4" t="s">
        <v>141</v>
      </c>
      <c r="D21" s="53" t="s">
        <v>121</v>
      </c>
      <c r="E21" s="53" t="s">
        <v>230</v>
      </c>
      <c r="F21" s="74">
        <v>38443</v>
      </c>
      <c r="G21" s="53">
        <v>80</v>
      </c>
      <c r="H21" s="53" t="s">
        <v>122</v>
      </c>
      <c r="I21" s="53" t="s">
        <v>142</v>
      </c>
      <c r="J21" s="69">
        <f t="shared" ca="1" si="0"/>
        <v>11.884931506849314</v>
      </c>
    </row>
    <row r="22" spans="2:14">
      <c r="B22" s="53">
        <v>14</v>
      </c>
      <c r="C22" s="4" t="s">
        <v>143</v>
      </c>
      <c r="D22" s="53" t="s">
        <v>121</v>
      </c>
      <c r="E22" s="53" t="s">
        <v>226</v>
      </c>
      <c r="F22" s="74">
        <v>38687</v>
      </c>
      <c r="G22" s="53">
        <v>124</v>
      </c>
      <c r="H22" s="53" t="s">
        <v>122</v>
      </c>
      <c r="I22" s="53" t="s">
        <v>144</v>
      </c>
      <c r="J22" s="69">
        <f t="shared" ca="1" si="0"/>
        <v>11.216438356164383</v>
      </c>
    </row>
    <row r="23" spans="2:14">
      <c r="B23" s="70">
        <v>15</v>
      </c>
      <c r="C23" s="71" t="s">
        <v>128</v>
      </c>
      <c r="D23" s="70" t="s">
        <v>240</v>
      </c>
      <c r="E23" s="70" t="s">
        <v>224</v>
      </c>
      <c r="F23" s="75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11.216438356164383</v>
      </c>
      <c r="M23" s="68" t="s">
        <v>222</v>
      </c>
      <c r="N23" s="68" t="s">
        <v>217</v>
      </c>
    </row>
    <row r="24" spans="2:14">
      <c r="B24" s="53">
        <v>16</v>
      </c>
      <c r="C24" s="4" t="s">
        <v>136</v>
      </c>
      <c r="D24" s="53" t="s">
        <v>121</v>
      </c>
      <c r="E24" s="53" t="s">
        <v>226</v>
      </c>
      <c r="F24" s="74">
        <v>38777</v>
      </c>
      <c r="G24" s="53">
        <v>104</v>
      </c>
      <c r="H24" s="53" t="s">
        <v>122</v>
      </c>
      <c r="I24" s="53" t="s">
        <v>136</v>
      </c>
      <c r="J24" s="69">
        <f t="shared" ca="1" si="0"/>
        <v>10.96986301369863</v>
      </c>
      <c r="L24" s="4" t="s">
        <v>121</v>
      </c>
      <c r="M24" s="53">
        <f>COUNTIF($D$9:$D$958,$L24)</f>
        <v>80</v>
      </c>
      <c r="N24" s="73">
        <f>SUMIF($D$9:$D$958,L24,$G$9:$G$958)</f>
        <v>9259</v>
      </c>
    </row>
    <row r="25" spans="2:14">
      <c r="B25" s="53">
        <v>17</v>
      </c>
      <c r="C25" s="4" t="s">
        <v>145</v>
      </c>
      <c r="D25" s="53" t="s">
        <v>241</v>
      </c>
      <c r="E25" s="53" t="s">
        <v>224</v>
      </c>
      <c r="F25" s="74">
        <v>38899</v>
      </c>
      <c r="G25" s="53">
        <v>145</v>
      </c>
      <c r="H25" s="53" t="s">
        <v>122</v>
      </c>
      <c r="I25" s="53" t="s">
        <v>142</v>
      </c>
      <c r="J25" s="69">
        <f t="shared" ca="1" si="0"/>
        <v>10.635616438356164</v>
      </c>
      <c r="L25" s="4" t="s">
        <v>241</v>
      </c>
      <c r="M25" s="53">
        <f>COUNTIF($D$9:$D$958,$L25)</f>
        <v>14</v>
      </c>
      <c r="N25" s="73">
        <f>SUMIF($D$9:$D$958,L25,$G$9:$G$958)</f>
        <v>1876</v>
      </c>
    </row>
    <row r="26" spans="2:14">
      <c r="B26" s="53">
        <v>18</v>
      </c>
      <c r="C26" s="4" t="s">
        <v>146</v>
      </c>
      <c r="D26" s="53" t="s">
        <v>121</v>
      </c>
      <c r="E26" s="53" t="s">
        <v>225</v>
      </c>
      <c r="F26" s="74">
        <v>39022</v>
      </c>
      <c r="G26" s="53">
        <v>124</v>
      </c>
      <c r="H26" s="53" t="s">
        <v>122</v>
      </c>
      <c r="I26" s="53" t="s">
        <v>134</v>
      </c>
      <c r="J26" s="69">
        <f t="shared" ca="1" si="0"/>
        <v>10.298630136986301</v>
      </c>
      <c r="L26" s="4" t="s">
        <v>239</v>
      </c>
      <c r="M26" s="53">
        <f>COUNTIF($D$9:$D$958,$L26)</f>
        <v>18</v>
      </c>
      <c r="N26" s="73">
        <f>SUMIF($D$9:$D$958,L26,$G$9:$G$958)</f>
        <v>1992</v>
      </c>
    </row>
    <row r="27" spans="2:14">
      <c r="B27" s="53">
        <v>19</v>
      </c>
      <c r="C27" s="4" t="s">
        <v>147</v>
      </c>
      <c r="D27" s="53" t="s">
        <v>121</v>
      </c>
      <c r="E27" s="53" t="s">
        <v>224</v>
      </c>
      <c r="F27" s="74">
        <v>39052</v>
      </c>
      <c r="G27" s="53">
        <v>117</v>
      </c>
      <c r="H27" s="53" t="s">
        <v>122</v>
      </c>
      <c r="I27" s="53" t="s">
        <v>236</v>
      </c>
      <c r="J27" s="69">
        <f t="shared" ca="1" si="0"/>
        <v>10.216438356164383</v>
      </c>
      <c r="L27" s="4" t="s">
        <v>240</v>
      </c>
      <c r="M27" s="53">
        <f>COUNTIF($D$9:$D$958,$L27)</f>
        <v>11</v>
      </c>
      <c r="N27" s="73">
        <f>SUMIF($D$9:$D$958,L27,$G$9:$G$958)</f>
        <v>658</v>
      </c>
    </row>
    <row r="28" spans="2:14">
      <c r="B28" s="70">
        <v>20</v>
      </c>
      <c r="C28" s="71" t="s">
        <v>148</v>
      </c>
      <c r="D28" s="70" t="s">
        <v>121</v>
      </c>
      <c r="E28" s="70" t="s">
        <v>224</v>
      </c>
      <c r="F28" s="75">
        <v>39052</v>
      </c>
      <c r="G28" s="70">
        <v>141</v>
      </c>
      <c r="H28" s="70" t="s">
        <v>122</v>
      </c>
      <c r="I28" s="70" t="s">
        <v>149</v>
      </c>
      <c r="J28" s="72">
        <f t="shared" ca="1" si="0"/>
        <v>10.216438356164383</v>
      </c>
      <c r="L28" s="3" t="s">
        <v>304</v>
      </c>
      <c r="M28" s="118">
        <f>COUNTIF($D$9:$D$958,$L28)</f>
        <v>1</v>
      </c>
      <c r="N28" s="121">
        <f>SUMIF($D$9:$D$958,L28,$G$9:$G$958)</f>
        <v>44</v>
      </c>
    </row>
    <row r="29" spans="2:14">
      <c r="B29" s="53">
        <v>21</v>
      </c>
      <c r="C29" s="4" t="s">
        <v>150</v>
      </c>
      <c r="D29" s="53" t="s">
        <v>121</v>
      </c>
      <c r="E29" s="53" t="s">
        <v>224</v>
      </c>
      <c r="F29" s="74">
        <v>39083</v>
      </c>
      <c r="G29" s="53">
        <v>70</v>
      </c>
      <c r="H29" s="53" t="s">
        <v>122</v>
      </c>
      <c r="I29" s="53" t="s">
        <v>286</v>
      </c>
      <c r="J29" s="69">
        <f t="shared" ca="1" si="0"/>
        <v>10.131506849315068</v>
      </c>
      <c r="L29" s="4" t="s">
        <v>6</v>
      </c>
      <c r="M29" s="53">
        <f>SUM(M24:M28)</f>
        <v>124</v>
      </c>
      <c r="N29" s="73">
        <f>SUM(N24:N28)</f>
        <v>13829</v>
      </c>
    </row>
    <row r="30" spans="2:14">
      <c r="B30" s="53">
        <v>22</v>
      </c>
      <c r="C30" s="4" t="s">
        <v>151</v>
      </c>
      <c r="D30" s="53" t="s">
        <v>121</v>
      </c>
      <c r="E30" s="53" t="s">
        <v>225</v>
      </c>
      <c r="F30" s="74">
        <v>39173</v>
      </c>
      <c r="G30" s="53">
        <v>120</v>
      </c>
      <c r="H30" s="53" t="s">
        <v>122</v>
      </c>
      <c r="I30" s="53" t="s">
        <v>152</v>
      </c>
      <c r="J30" s="69">
        <f t="shared" ca="1" si="0"/>
        <v>9.8849315068493144</v>
      </c>
    </row>
    <row r="31" spans="2:14">
      <c r="B31" s="53">
        <v>23</v>
      </c>
      <c r="C31" s="4" t="s">
        <v>153</v>
      </c>
      <c r="D31" s="53" t="s">
        <v>121</v>
      </c>
      <c r="E31" s="53" t="s">
        <v>229</v>
      </c>
      <c r="F31" s="74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9.8027397260273972</v>
      </c>
      <c r="L31" s="64" t="s">
        <v>223</v>
      </c>
      <c r="M31" s="3"/>
      <c r="N31" s="3"/>
    </row>
    <row r="32" spans="2:14">
      <c r="B32" s="53">
        <v>24</v>
      </c>
      <c r="C32" s="4" t="s">
        <v>154</v>
      </c>
      <c r="D32" s="53" t="s">
        <v>241</v>
      </c>
      <c r="E32" s="53" t="s">
        <v>224</v>
      </c>
      <c r="F32" s="74">
        <v>39264</v>
      </c>
      <c r="G32" s="53">
        <v>159</v>
      </c>
      <c r="H32" s="53" t="s">
        <v>122</v>
      </c>
      <c r="I32" s="53" t="s">
        <v>286</v>
      </c>
      <c r="J32" s="69">
        <f t="shared" ca="1" si="0"/>
        <v>9.6356164383561644</v>
      </c>
    </row>
    <row r="33" spans="2:14">
      <c r="B33" s="53">
        <v>25</v>
      </c>
      <c r="C33" s="4" t="s">
        <v>155</v>
      </c>
      <c r="D33" s="53" t="s">
        <v>121</v>
      </c>
      <c r="E33" s="53" t="s">
        <v>225</v>
      </c>
      <c r="F33" s="74">
        <v>39295</v>
      </c>
      <c r="G33" s="53">
        <v>118</v>
      </c>
      <c r="H33" s="53" t="s">
        <v>122</v>
      </c>
      <c r="I33" s="53" t="s">
        <v>156</v>
      </c>
      <c r="J33" s="69">
        <f t="shared" ca="1" si="0"/>
        <v>9.5506849315068489</v>
      </c>
    </row>
    <row r="34" spans="2:14">
      <c r="B34" s="70">
        <v>26</v>
      </c>
      <c r="C34" s="71" t="s">
        <v>157</v>
      </c>
      <c r="D34" s="70" t="s">
        <v>121</v>
      </c>
      <c r="E34" s="70" t="s">
        <v>229</v>
      </c>
      <c r="F34" s="75">
        <v>39417</v>
      </c>
      <c r="G34" s="70">
        <v>109</v>
      </c>
      <c r="H34" s="70" t="s">
        <v>122</v>
      </c>
      <c r="I34" s="70" t="s">
        <v>149</v>
      </c>
      <c r="J34" s="72">
        <f t="shared" ca="1" si="0"/>
        <v>9.2164383561643834</v>
      </c>
    </row>
    <row r="35" spans="2:14">
      <c r="B35" s="53">
        <v>27</v>
      </c>
      <c r="C35" s="4" t="s">
        <v>148</v>
      </c>
      <c r="D35" s="53" t="s">
        <v>239</v>
      </c>
      <c r="E35" s="53" t="s">
        <v>229</v>
      </c>
      <c r="F35" s="74">
        <v>39479</v>
      </c>
      <c r="G35" s="53">
        <v>106</v>
      </c>
      <c r="H35" s="53" t="s">
        <v>122</v>
      </c>
      <c r="I35" s="53" t="s">
        <v>149</v>
      </c>
      <c r="J35" s="69">
        <f t="shared" ca="1" si="0"/>
        <v>9.0465753424657542</v>
      </c>
    </row>
    <row r="36" spans="2:14">
      <c r="B36" s="53">
        <v>28</v>
      </c>
      <c r="C36" s="4" t="s">
        <v>158</v>
      </c>
      <c r="D36" s="53" t="s">
        <v>121</v>
      </c>
      <c r="E36" s="53" t="s">
        <v>230</v>
      </c>
      <c r="F36" s="74">
        <v>39600</v>
      </c>
      <c r="G36" s="53">
        <v>110</v>
      </c>
      <c r="H36" s="53" t="s">
        <v>122</v>
      </c>
      <c r="I36" s="53" t="s">
        <v>159</v>
      </c>
      <c r="J36" s="69">
        <f t="shared" ca="1" si="0"/>
        <v>8.7150684931506852</v>
      </c>
    </row>
    <row r="37" spans="2:14">
      <c r="B37" s="53">
        <v>29</v>
      </c>
      <c r="C37" s="4" t="s">
        <v>160</v>
      </c>
      <c r="D37" s="53" t="s">
        <v>121</v>
      </c>
      <c r="E37" s="53" t="s">
        <v>226</v>
      </c>
      <c r="F37" s="74">
        <v>39630</v>
      </c>
      <c r="G37" s="53">
        <v>60</v>
      </c>
      <c r="H37" s="53" t="s">
        <v>122</v>
      </c>
      <c r="I37" s="53" t="s">
        <v>237</v>
      </c>
      <c r="J37" s="69">
        <f t="shared" ca="1" si="0"/>
        <v>8.632876712328768</v>
      </c>
    </row>
    <row r="38" spans="2:14">
      <c r="B38" s="53">
        <v>30</v>
      </c>
      <c r="C38" s="4" t="s">
        <v>161</v>
      </c>
      <c r="D38" s="53" t="s">
        <v>121</v>
      </c>
      <c r="E38" s="53" t="s">
        <v>224</v>
      </c>
      <c r="F38" s="74">
        <v>39753</v>
      </c>
      <c r="G38" s="53">
        <v>119</v>
      </c>
      <c r="H38" s="53" t="s">
        <v>122</v>
      </c>
      <c r="I38" s="53" t="s">
        <v>237</v>
      </c>
      <c r="J38" s="69">
        <f t="shared" ca="1" si="0"/>
        <v>8.2958904109589042</v>
      </c>
    </row>
    <row r="39" spans="2:14">
      <c r="B39" s="53">
        <v>31</v>
      </c>
      <c r="C39" s="4" t="s">
        <v>272</v>
      </c>
      <c r="D39" s="53" t="s">
        <v>121</v>
      </c>
      <c r="E39" s="53" t="s">
        <v>225</v>
      </c>
      <c r="F39" s="74">
        <v>39753</v>
      </c>
      <c r="G39" s="53">
        <v>118</v>
      </c>
      <c r="H39" s="53" t="s">
        <v>122</v>
      </c>
      <c r="I39" s="53" t="s">
        <v>132</v>
      </c>
      <c r="J39" s="69">
        <f t="shared" ca="1" si="0"/>
        <v>8.2958904109589042</v>
      </c>
    </row>
    <row r="40" spans="2:14">
      <c r="B40" s="53">
        <v>32</v>
      </c>
      <c r="C40" s="4" t="s">
        <v>162</v>
      </c>
      <c r="D40" s="53" t="s">
        <v>121</v>
      </c>
      <c r="E40" s="53" t="s">
        <v>230</v>
      </c>
      <c r="F40" s="74">
        <v>39783</v>
      </c>
      <c r="G40" s="53">
        <v>131</v>
      </c>
      <c r="H40" s="53" t="s">
        <v>122</v>
      </c>
      <c r="I40" s="53" t="s">
        <v>236</v>
      </c>
      <c r="J40" s="69">
        <f t="shared" ca="1" si="0"/>
        <v>8.213698630136987</v>
      </c>
    </row>
    <row r="41" spans="2:14">
      <c r="B41" s="53">
        <v>33</v>
      </c>
      <c r="C41" s="4" t="s">
        <v>163</v>
      </c>
      <c r="D41" s="53" t="s">
        <v>121</v>
      </c>
      <c r="E41" s="53" t="s">
        <v>224</v>
      </c>
      <c r="F41" s="74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8.213698630136987</v>
      </c>
    </row>
    <row r="42" spans="2:14">
      <c r="B42" s="53">
        <v>34</v>
      </c>
      <c r="C42" s="4" t="s">
        <v>148</v>
      </c>
      <c r="D42" s="53" t="s">
        <v>240</v>
      </c>
      <c r="E42" s="53" t="s">
        <v>224</v>
      </c>
      <c r="F42" s="74">
        <v>39783</v>
      </c>
      <c r="G42" s="53">
        <v>91</v>
      </c>
      <c r="H42" s="53" t="s">
        <v>122</v>
      </c>
      <c r="I42" s="53" t="s">
        <v>149</v>
      </c>
      <c r="J42" s="69">
        <f t="shared" ca="1" si="0"/>
        <v>8.213698630136987</v>
      </c>
    </row>
    <row r="43" spans="2:14">
      <c r="B43" s="70">
        <v>35</v>
      </c>
      <c r="C43" s="71" t="s">
        <v>164</v>
      </c>
      <c r="D43" s="70" t="s">
        <v>121</v>
      </c>
      <c r="E43" s="70" t="s">
        <v>224</v>
      </c>
      <c r="F43" s="75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8.213698630136987</v>
      </c>
    </row>
    <row r="44" spans="2:14">
      <c r="B44" s="53">
        <v>36</v>
      </c>
      <c r="C44" s="4" t="s">
        <v>165</v>
      </c>
      <c r="D44" s="53" t="s">
        <v>241</v>
      </c>
      <c r="E44" s="53" t="s">
        <v>224</v>
      </c>
      <c r="F44" s="74">
        <v>39814</v>
      </c>
      <c r="G44" s="53">
        <v>137</v>
      </c>
      <c r="H44" s="53" t="s">
        <v>122</v>
      </c>
      <c r="I44" s="53" t="s">
        <v>286</v>
      </c>
      <c r="J44" s="69">
        <f t="shared" ca="1" si="0"/>
        <v>8.1287671232876715</v>
      </c>
    </row>
    <row r="45" spans="2:14">
      <c r="B45" s="53">
        <v>37</v>
      </c>
      <c r="C45" s="4" t="s">
        <v>147</v>
      </c>
      <c r="D45" s="53" t="s">
        <v>239</v>
      </c>
      <c r="E45" s="53" t="s">
        <v>224</v>
      </c>
      <c r="F45" s="74">
        <v>39845</v>
      </c>
      <c r="G45" s="53">
        <v>106</v>
      </c>
      <c r="H45" s="53" t="s">
        <v>122</v>
      </c>
      <c r="I45" s="53" t="s">
        <v>236</v>
      </c>
      <c r="J45" s="69">
        <f t="shared" ca="1" si="0"/>
        <v>8.043835616438356</v>
      </c>
    </row>
    <row r="46" spans="2:14">
      <c r="B46" s="53">
        <v>38</v>
      </c>
      <c r="C46" s="4" t="s">
        <v>136</v>
      </c>
      <c r="D46" s="53" t="s">
        <v>239</v>
      </c>
      <c r="E46" s="53" t="s">
        <v>226</v>
      </c>
      <c r="F46" s="74">
        <v>39873</v>
      </c>
      <c r="G46" s="53">
        <v>105</v>
      </c>
      <c r="H46" s="53" t="s">
        <v>122</v>
      </c>
      <c r="I46" s="53" t="s">
        <v>136</v>
      </c>
      <c r="J46" s="69">
        <f t="shared" ca="1" si="0"/>
        <v>7.9671232876712326</v>
      </c>
      <c r="M46" s="68" t="s">
        <v>222</v>
      </c>
      <c r="N46" s="68" t="str">
        <f>N23</f>
        <v>Habitaciones</v>
      </c>
    </row>
    <row r="47" spans="2:14">
      <c r="B47" s="53">
        <v>39</v>
      </c>
      <c r="C47" s="4" t="s">
        <v>166</v>
      </c>
      <c r="D47" s="53" t="s">
        <v>121</v>
      </c>
      <c r="E47" s="53" t="s">
        <v>230</v>
      </c>
      <c r="F47" s="74">
        <v>39873</v>
      </c>
      <c r="G47" s="53">
        <v>103</v>
      </c>
      <c r="H47" s="53" t="s">
        <v>122</v>
      </c>
      <c r="I47" s="53" t="s">
        <v>167</v>
      </c>
      <c r="J47" s="69">
        <f t="shared" ca="1" si="0"/>
        <v>7.9671232876712326</v>
      </c>
      <c r="L47" s="4" t="s">
        <v>224</v>
      </c>
      <c r="M47" s="53">
        <f>COUNTIF($E$9:$E$958,$L47)</f>
        <v>52</v>
      </c>
      <c r="N47" s="73">
        <f>SUMIF($E$9:$E$958,L47,$G$9:$G$958)</f>
        <v>6031</v>
      </c>
    </row>
    <row r="48" spans="2:14">
      <c r="B48" s="53">
        <v>40</v>
      </c>
      <c r="C48" s="4" t="s">
        <v>168</v>
      </c>
      <c r="D48" s="53" t="s">
        <v>121</v>
      </c>
      <c r="E48" s="53" t="s">
        <v>224</v>
      </c>
      <c r="F48" s="74">
        <v>39965</v>
      </c>
      <c r="G48" s="53">
        <v>124</v>
      </c>
      <c r="H48" s="53" t="s">
        <v>122</v>
      </c>
      <c r="I48" s="53" t="s">
        <v>159</v>
      </c>
      <c r="J48" s="69">
        <f t="shared" ca="1" si="0"/>
        <v>7.7150684931506852</v>
      </c>
      <c r="L48" s="4" t="s">
        <v>225</v>
      </c>
      <c r="M48" s="53">
        <f>COUNTIF($E$9:$E$958,$L48)</f>
        <v>27</v>
      </c>
      <c r="N48" s="73">
        <f>SUMIF($E$9:$E$958,L48,$G$9:$G$958)</f>
        <v>3083</v>
      </c>
    </row>
    <row r="49" spans="2:14">
      <c r="B49" s="53">
        <v>41</v>
      </c>
      <c r="C49" s="4" t="s">
        <v>169</v>
      </c>
      <c r="D49" s="53" t="s">
        <v>121</v>
      </c>
      <c r="E49" s="53" t="s">
        <v>230</v>
      </c>
      <c r="F49" s="74">
        <v>39965</v>
      </c>
      <c r="G49" s="53">
        <v>109</v>
      </c>
      <c r="H49" s="53" t="s">
        <v>122</v>
      </c>
      <c r="I49" s="53" t="s">
        <v>169</v>
      </c>
      <c r="J49" s="69">
        <f t="shared" ca="1" si="0"/>
        <v>7.7150684931506852</v>
      </c>
      <c r="L49" s="44" t="s">
        <v>229</v>
      </c>
      <c r="M49" s="53">
        <f>COUNTIF($E$9:$E$958,$L49)</f>
        <v>14</v>
      </c>
      <c r="N49" s="73">
        <f>SUMIF($E$9:$E$958,L49,$G$9:$G$958)</f>
        <v>1452</v>
      </c>
    </row>
    <row r="50" spans="2:14">
      <c r="B50" s="53">
        <v>42</v>
      </c>
      <c r="C50" s="4" t="s">
        <v>273</v>
      </c>
      <c r="D50" s="53" t="s">
        <v>239</v>
      </c>
      <c r="E50" s="53" t="s">
        <v>225</v>
      </c>
      <c r="F50" s="74">
        <v>39965</v>
      </c>
      <c r="G50" s="53">
        <v>134</v>
      </c>
      <c r="H50" s="53" t="s">
        <v>122</v>
      </c>
      <c r="I50" s="53" t="s">
        <v>236</v>
      </c>
      <c r="J50" s="69">
        <f t="shared" ca="1" si="0"/>
        <v>7.7150684931506852</v>
      </c>
      <c r="L50" s="4" t="s">
        <v>230</v>
      </c>
      <c r="M50" s="53">
        <f>COUNTIF($E$9:$E$958,$L50)</f>
        <v>26</v>
      </c>
      <c r="N50" s="73">
        <f>SUMIF($E$9:$E$958,L50,$G$9:$G$958)</f>
        <v>2781</v>
      </c>
    </row>
    <row r="51" spans="2:14">
      <c r="B51" s="53">
        <v>43</v>
      </c>
      <c r="C51" s="4" t="s">
        <v>156</v>
      </c>
      <c r="D51" s="53" t="s">
        <v>121</v>
      </c>
      <c r="E51" s="53" t="s">
        <v>229</v>
      </c>
      <c r="F51" s="74">
        <v>40057</v>
      </c>
      <c r="G51" s="53">
        <v>124</v>
      </c>
      <c r="H51" s="53" t="s">
        <v>122</v>
      </c>
      <c r="I51" s="53" t="s">
        <v>156</v>
      </c>
      <c r="J51" s="69">
        <f t="shared" ca="1" si="0"/>
        <v>7.463013698630137</v>
      </c>
      <c r="L51" s="3" t="s">
        <v>226</v>
      </c>
      <c r="M51" s="118">
        <f>COUNTIF($E$9:$E$958,$L51)</f>
        <v>5</v>
      </c>
      <c r="N51" s="121">
        <f>SUMIF($E$9:$E$958,L51,$G$9:$G$958)</f>
        <v>482</v>
      </c>
    </row>
    <row r="52" spans="2:14">
      <c r="B52" s="53">
        <v>44</v>
      </c>
      <c r="C52" s="4" t="s">
        <v>170</v>
      </c>
      <c r="D52" s="53" t="s">
        <v>121</v>
      </c>
      <c r="E52" s="53" t="s">
        <v>224</v>
      </c>
      <c r="F52" s="74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7.2136986301369861</v>
      </c>
      <c r="L52" s="4" t="s">
        <v>6</v>
      </c>
      <c r="M52" s="53">
        <f>SUM(M47:M51)</f>
        <v>124</v>
      </c>
      <c r="N52" s="73">
        <f>SUM(N47:N51)</f>
        <v>13829</v>
      </c>
    </row>
    <row r="53" spans="2:14">
      <c r="B53" s="70">
        <v>45</v>
      </c>
      <c r="C53" s="71" t="s">
        <v>139</v>
      </c>
      <c r="D53" s="70" t="s">
        <v>239</v>
      </c>
      <c r="E53" s="70" t="s">
        <v>229</v>
      </c>
      <c r="F53" s="75">
        <v>40118</v>
      </c>
      <c r="G53" s="70">
        <v>106</v>
      </c>
      <c r="H53" s="70" t="s">
        <v>122</v>
      </c>
      <c r="I53" s="70" t="s">
        <v>140</v>
      </c>
      <c r="J53" s="72">
        <f t="shared" ca="1" si="0"/>
        <v>7.2958904109589042</v>
      </c>
    </row>
    <row r="54" spans="2:14">
      <c r="B54" s="53">
        <v>46</v>
      </c>
      <c r="C54" s="4" t="s">
        <v>171</v>
      </c>
      <c r="D54" s="53" t="s">
        <v>239</v>
      </c>
      <c r="E54" s="53" t="s">
        <v>229</v>
      </c>
      <c r="F54" s="74">
        <v>40210</v>
      </c>
      <c r="G54" s="53">
        <v>107</v>
      </c>
      <c r="H54" s="53" t="s">
        <v>122</v>
      </c>
      <c r="I54" s="53" t="s">
        <v>142</v>
      </c>
      <c r="J54" s="69">
        <f t="shared" ca="1" si="0"/>
        <v>7.043835616438356</v>
      </c>
    </row>
    <row r="55" spans="2:14">
      <c r="B55" s="53">
        <v>47</v>
      </c>
      <c r="C55" s="4" t="s">
        <v>135</v>
      </c>
      <c r="D55" s="53" t="s">
        <v>239</v>
      </c>
      <c r="E55" s="53" t="s">
        <v>224</v>
      </c>
      <c r="F55" s="74">
        <v>40238</v>
      </c>
      <c r="G55" s="53">
        <v>128</v>
      </c>
      <c r="H55" s="53" t="s">
        <v>122</v>
      </c>
      <c r="I55" s="53" t="s">
        <v>136</v>
      </c>
      <c r="J55" s="69">
        <f t="shared" ca="1" si="0"/>
        <v>6.9671232876712326</v>
      </c>
    </row>
    <row r="56" spans="2:14">
      <c r="B56" s="53">
        <v>48</v>
      </c>
      <c r="C56" s="4" t="s">
        <v>172</v>
      </c>
      <c r="D56" s="53" t="s">
        <v>121</v>
      </c>
      <c r="E56" s="53" t="s">
        <v>225</v>
      </c>
      <c r="F56" s="74">
        <v>40238</v>
      </c>
      <c r="G56" s="53">
        <v>118</v>
      </c>
      <c r="H56" s="53" t="s">
        <v>122</v>
      </c>
      <c r="I56" s="53" t="s">
        <v>156</v>
      </c>
      <c r="J56" s="69">
        <f t="shared" ca="1" si="0"/>
        <v>6.9671232876712326</v>
      </c>
    </row>
    <row r="57" spans="2:14">
      <c r="B57" s="53">
        <v>49</v>
      </c>
      <c r="C57" s="4" t="s">
        <v>173</v>
      </c>
      <c r="D57" s="53" t="s">
        <v>121</v>
      </c>
      <c r="E57" s="53" t="s">
        <v>224</v>
      </c>
      <c r="F57" s="74">
        <v>40483</v>
      </c>
      <c r="G57" s="53">
        <v>109</v>
      </c>
      <c r="H57" s="53" t="s">
        <v>122</v>
      </c>
      <c r="I57" s="53" t="s">
        <v>152</v>
      </c>
      <c r="J57" s="69">
        <f t="shared" ca="1" si="0"/>
        <v>6.2958904109589042</v>
      </c>
    </row>
    <row r="58" spans="2:14">
      <c r="B58" s="70">
        <v>50</v>
      </c>
      <c r="C58" s="71" t="s">
        <v>174</v>
      </c>
      <c r="D58" s="70" t="s">
        <v>121</v>
      </c>
      <c r="E58" s="70" t="s">
        <v>225</v>
      </c>
      <c r="F58" s="75">
        <v>40513</v>
      </c>
      <c r="G58" s="70">
        <v>109</v>
      </c>
      <c r="H58" s="70" t="s">
        <v>122</v>
      </c>
      <c r="I58" s="70" t="s">
        <v>235</v>
      </c>
      <c r="J58" s="72">
        <f t="shared" ca="1" si="0"/>
        <v>6.2136986301369861</v>
      </c>
    </row>
    <row r="59" spans="2:14">
      <c r="B59" s="53">
        <v>51</v>
      </c>
      <c r="C59" s="4" t="s">
        <v>175</v>
      </c>
      <c r="D59" s="53" t="s">
        <v>121</v>
      </c>
      <c r="E59" s="53" t="s">
        <v>225</v>
      </c>
      <c r="F59" s="74">
        <v>40603</v>
      </c>
      <c r="G59" s="53">
        <v>109</v>
      </c>
      <c r="H59" s="53" t="s">
        <v>122</v>
      </c>
      <c r="I59" s="53" t="s">
        <v>156</v>
      </c>
      <c r="J59" s="69">
        <f t="shared" ca="1" si="0"/>
        <v>5.9671232876712326</v>
      </c>
    </row>
    <row r="60" spans="2:14">
      <c r="B60" s="53">
        <v>52</v>
      </c>
      <c r="C60" s="4" t="s">
        <v>176</v>
      </c>
      <c r="D60" s="53" t="s">
        <v>121</v>
      </c>
      <c r="E60" s="53" t="s">
        <v>225</v>
      </c>
      <c r="F60" s="74">
        <v>40634</v>
      </c>
      <c r="G60" s="53">
        <v>130</v>
      </c>
      <c r="H60" s="53" t="s">
        <v>122</v>
      </c>
      <c r="I60" s="53" t="s">
        <v>177</v>
      </c>
      <c r="J60" s="69">
        <f t="shared" ca="1" si="0"/>
        <v>5.882191780821918</v>
      </c>
    </row>
    <row r="61" spans="2:14">
      <c r="B61" s="53">
        <v>53</v>
      </c>
      <c r="C61" s="4" t="s">
        <v>178</v>
      </c>
      <c r="D61" s="53" t="s">
        <v>121</v>
      </c>
      <c r="E61" s="53" t="s">
        <v>230</v>
      </c>
      <c r="F61" s="74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5.8</v>
      </c>
    </row>
    <row r="62" spans="2:14">
      <c r="B62" s="53">
        <v>54</v>
      </c>
      <c r="C62" s="4" t="s">
        <v>179</v>
      </c>
      <c r="D62" s="53" t="s">
        <v>121</v>
      </c>
      <c r="E62" s="53" t="s">
        <v>225</v>
      </c>
      <c r="F62" s="74">
        <v>40695</v>
      </c>
      <c r="G62" s="53">
        <v>133</v>
      </c>
      <c r="H62" s="53" t="s">
        <v>122</v>
      </c>
      <c r="I62" s="53" t="s">
        <v>159</v>
      </c>
      <c r="J62" s="69">
        <f t="shared" ca="1" si="0"/>
        <v>5.7150684931506852</v>
      </c>
    </row>
    <row r="63" spans="2:14">
      <c r="B63" s="53">
        <v>55</v>
      </c>
      <c r="C63" s="4" t="s">
        <v>156</v>
      </c>
      <c r="D63" s="53" t="s">
        <v>239</v>
      </c>
      <c r="E63" s="53" t="s">
        <v>229</v>
      </c>
      <c r="F63" s="74">
        <v>40725</v>
      </c>
      <c r="G63" s="53">
        <v>104</v>
      </c>
      <c r="H63" s="53" t="s">
        <v>122</v>
      </c>
      <c r="I63" s="53" t="s">
        <v>156</v>
      </c>
      <c r="J63" s="69">
        <f t="shared" ca="1" si="0"/>
        <v>5.6328767123287671</v>
      </c>
    </row>
    <row r="64" spans="2:14">
      <c r="B64" s="53">
        <v>56</v>
      </c>
      <c r="C64" s="4" t="s">
        <v>180</v>
      </c>
      <c r="D64" s="53" t="s">
        <v>121</v>
      </c>
      <c r="E64" s="53" t="s">
        <v>224</v>
      </c>
      <c r="F64" s="74">
        <v>40784</v>
      </c>
      <c r="G64" s="53">
        <v>123</v>
      </c>
      <c r="H64" s="53" t="s">
        <v>122</v>
      </c>
      <c r="I64" s="53" t="s">
        <v>180</v>
      </c>
      <c r="J64" s="69">
        <f t="shared" ca="1" si="0"/>
        <v>5.4712328767123291</v>
      </c>
    </row>
    <row r="65" spans="2:10">
      <c r="B65" s="53">
        <v>57</v>
      </c>
      <c r="C65" s="4" t="s">
        <v>181</v>
      </c>
      <c r="D65" s="53" t="s">
        <v>121</v>
      </c>
      <c r="E65" s="53" t="s">
        <v>230</v>
      </c>
      <c r="F65" s="74">
        <v>40791</v>
      </c>
      <c r="G65" s="53">
        <v>103</v>
      </c>
      <c r="H65" s="53" t="s">
        <v>122</v>
      </c>
      <c r="I65" s="53" t="s">
        <v>286</v>
      </c>
      <c r="J65" s="69">
        <f t="shared" ca="1" si="0"/>
        <v>5.4520547945205475</v>
      </c>
    </row>
    <row r="66" spans="2:10">
      <c r="B66" s="53">
        <v>58</v>
      </c>
      <c r="C66" s="4" t="s">
        <v>182</v>
      </c>
      <c r="D66" s="53" t="s">
        <v>121</v>
      </c>
      <c r="E66" s="53" t="s">
        <v>225</v>
      </c>
      <c r="F66" s="74">
        <v>40799</v>
      </c>
      <c r="G66" s="53">
        <v>135</v>
      </c>
      <c r="H66" s="53" t="s">
        <v>122</v>
      </c>
      <c r="I66" s="53" t="s">
        <v>140</v>
      </c>
      <c r="J66" s="69">
        <f t="shared" ca="1" si="0"/>
        <v>5.4301369863013695</v>
      </c>
    </row>
    <row r="67" spans="2:10">
      <c r="B67" s="53">
        <v>59</v>
      </c>
      <c r="C67" s="4" t="s">
        <v>183</v>
      </c>
      <c r="D67" s="53" t="s">
        <v>121</v>
      </c>
      <c r="E67" s="53" t="s">
        <v>225</v>
      </c>
      <c r="F67" s="74">
        <v>40820</v>
      </c>
      <c r="G67" s="53">
        <v>108</v>
      </c>
      <c r="H67" s="53" t="s">
        <v>122</v>
      </c>
      <c r="I67" s="53" t="s">
        <v>132</v>
      </c>
      <c r="J67" s="69">
        <f t="shared" ca="1" si="0"/>
        <v>5.3726027397260276</v>
      </c>
    </row>
    <row r="68" spans="2:10">
      <c r="B68" s="53">
        <v>60</v>
      </c>
      <c r="C68" s="4" t="s">
        <v>184</v>
      </c>
      <c r="D68" s="53" t="s">
        <v>239</v>
      </c>
      <c r="E68" s="53" t="s">
        <v>229</v>
      </c>
      <c r="F68" s="74">
        <v>40844</v>
      </c>
      <c r="G68" s="53">
        <v>106</v>
      </c>
      <c r="H68" s="53" t="s">
        <v>122</v>
      </c>
      <c r="I68" s="53" t="s">
        <v>144</v>
      </c>
      <c r="J68" s="69">
        <f t="shared" ca="1" si="0"/>
        <v>5.3068493150684928</v>
      </c>
    </row>
    <row r="69" spans="2:10">
      <c r="B69" s="53">
        <v>61</v>
      </c>
      <c r="C69" s="4" t="s">
        <v>186</v>
      </c>
      <c r="D69" s="53" t="s">
        <v>121</v>
      </c>
      <c r="E69" s="53" t="s">
        <v>224</v>
      </c>
      <c r="F69" s="74">
        <v>40863</v>
      </c>
      <c r="G69" s="53">
        <v>116</v>
      </c>
      <c r="H69" s="53" t="s">
        <v>122</v>
      </c>
      <c r="I69" s="53" t="s">
        <v>187</v>
      </c>
      <c r="J69" s="69">
        <f t="shared" ca="1" si="0"/>
        <v>5.2547945205479456</v>
      </c>
    </row>
    <row r="70" spans="2:10">
      <c r="B70" s="70">
        <v>62</v>
      </c>
      <c r="C70" s="71" t="s">
        <v>188</v>
      </c>
      <c r="D70" s="70" t="s">
        <v>121</v>
      </c>
      <c r="E70" s="70" t="s">
        <v>225</v>
      </c>
      <c r="F70" s="75">
        <v>40897</v>
      </c>
      <c r="G70" s="70">
        <v>129</v>
      </c>
      <c r="H70" s="70" t="s">
        <v>122</v>
      </c>
      <c r="I70" s="70" t="s">
        <v>185</v>
      </c>
      <c r="J70" s="72">
        <f t="shared" ca="1" si="0"/>
        <v>5.161643835616438</v>
      </c>
    </row>
    <row r="71" spans="2:10">
      <c r="B71" s="53">
        <v>63</v>
      </c>
      <c r="C71" s="4" t="s">
        <v>189</v>
      </c>
      <c r="D71" s="53" t="s">
        <v>121</v>
      </c>
      <c r="E71" s="53" t="s">
        <v>224</v>
      </c>
      <c r="F71" s="74">
        <v>40939</v>
      </c>
      <c r="G71" s="53">
        <v>120</v>
      </c>
      <c r="H71" s="53" t="s">
        <v>122</v>
      </c>
      <c r="I71" s="53" t="s">
        <v>152</v>
      </c>
      <c r="J71" s="69">
        <f t="shared" ca="1" si="0"/>
        <v>5.0465753424657533</v>
      </c>
    </row>
    <row r="72" spans="2:10">
      <c r="B72" s="53">
        <v>64</v>
      </c>
      <c r="C72" s="4" t="s">
        <v>185</v>
      </c>
      <c r="D72" s="53" t="s">
        <v>121</v>
      </c>
      <c r="E72" s="53" t="s">
        <v>224</v>
      </c>
      <c r="F72" s="74">
        <v>41004</v>
      </c>
      <c r="G72" s="53">
        <v>110</v>
      </c>
      <c r="H72" s="53" t="s">
        <v>122</v>
      </c>
      <c r="I72" s="53" t="s">
        <v>185</v>
      </c>
      <c r="J72" s="69">
        <f t="shared" ca="1" si="0"/>
        <v>4.8684931506849312</v>
      </c>
    </row>
    <row r="73" spans="2:10">
      <c r="B73" s="53">
        <v>65</v>
      </c>
      <c r="C73" s="4" t="s">
        <v>125</v>
      </c>
      <c r="D73" s="53" t="s">
        <v>240</v>
      </c>
      <c r="E73" s="53" t="s">
        <v>230</v>
      </c>
      <c r="F73" s="74">
        <v>41113</v>
      </c>
      <c r="G73" s="53">
        <v>120</v>
      </c>
      <c r="H73" s="53" t="s">
        <v>122</v>
      </c>
      <c r="I73" s="53" t="s">
        <v>235</v>
      </c>
      <c r="J73" s="69">
        <f t="shared" ca="1" si="0"/>
        <v>4.5698630136986305</v>
      </c>
    </row>
    <row r="74" spans="2:10">
      <c r="B74" s="53">
        <v>66</v>
      </c>
      <c r="C74" s="4" t="s">
        <v>191</v>
      </c>
      <c r="D74" s="53" t="s">
        <v>121</v>
      </c>
      <c r="E74" s="53" t="s">
        <v>224</v>
      </c>
      <c r="F74" s="74">
        <v>41114</v>
      </c>
      <c r="G74" s="53">
        <v>155</v>
      </c>
      <c r="H74" s="53" t="s">
        <v>122</v>
      </c>
      <c r="I74" s="53" t="s">
        <v>190</v>
      </c>
      <c r="J74" s="69">
        <f t="shared" ref="J74:J132" ca="1" si="1">(TODAY()-F74)/365</f>
        <v>4.5671232876712331</v>
      </c>
    </row>
    <row r="75" spans="2:10">
      <c r="B75" s="53">
        <v>67</v>
      </c>
      <c r="C75" s="4" t="s">
        <v>192</v>
      </c>
      <c r="D75" s="53" t="s">
        <v>121</v>
      </c>
      <c r="E75" s="53" t="s">
        <v>225</v>
      </c>
      <c r="F75" s="74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4.3945205479452056</v>
      </c>
    </row>
    <row r="76" spans="2:10">
      <c r="B76" s="53">
        <v>68</v>
      </c>
      <c r="C76" s="4" t="s">
        <v>193</v>
      </c>
      <c r="D76" s="53" t="s">
        <v>121</v>
      </c>
      <c r="E76" s="53" t="s">
        <v>225</v>
      </c>
      <c r="F76" s="74">
        <v>41198</v>
      </c>
      <c r="G76" s="53">
        <v>120</v>
      </c>
      <c r="H76" s="53" t="s">
        <v>122</v>
      </c>
      <c r="I76" s="53" t="s">
        <v>193</v>
      </c>
      <c r="J76" s="69">
        <f t="shared" ca="1" si="1"/>
        <v>4.3369863013698629</v>
      </c>
    </row>
    <row r="77" spans="2:10">
      <c r="B77" s="53">
        <v>69</v>
      </c>
      <c r="C77" s="4" t="s">
        <v>194</v>
      </c>
      <c r="D77" s="53" t="s">
        <v>121</v>
      </c>
      <c r="E77" s="53" t="s">
        <v>224</v>
      </c>
      <c r="F77" s="74">
        <v>41220</v>
      </c>
      <c r="G77" s="53">
        <v>134</v>
      </c>
      <c r="H77" s="53" t="s">
        <v>195</v>
      </c>
      <c r="I77" s="53" t="s">
        <v>195</v>
      </c>
      <c r="J77" s="69">
        <f t="shared" ca="1" si="1"/>
        <v>4.2767123287671236</v>
      </c>
    </row>
    <row r="78" spans="2:10">
      <c r="B78" s="53">
        <v>70</v>
      </c>
      <c r="C78" s="4" t="s">
        <v>196</v>
      </c>
      <c r="D78" s="53" t="s">
        <v>121</v>
      </c>
      <c r="E78" s="53" t="s">
        <v>230</v>
      </c>
      <c r="F78" s="74">
        <v>41254</v>
      </c>
      <c r="G78" s="53">
        <v>126</v>
      </c>
      <c r="H78" s="53" t="s">
        <v>122</v>
      </c>
      <c r="I78" s="53" t="s">
        <v>156</v>
      </c>
      <c r="J78" s="69">
        <f t="shared" ca="1" si="1"/>
        <v>4.183561643835616</v>
      </c>
    </row>
    <row r="79" spans="2:10">
      <c r="B79" s="70">
        <v>71</v>
      </c>
      <c r="C79" s="71" t="s">
        <v>197</v>
      </c>
      <c r="D79" s="70" t="s">
        <v>121</v>
      </c>
      <c r="E79" s="70" t="s">
        <v>224</v>
      </c>
      <c r="F79" s="75">
        <v>41263</v>
      </c>
      <c r="G79" s="70">
        <v>127</v>
      </c>
      <c r="H79" s="70" t="s">
        <v>122</v>
      </c>
      <c r="I79" s="70" t="s">
        <v>236</v>
      </c>
      <c r="J79" s="72">
        <f t="shared" ca="1" si="1"/>
        <v>4.1589041095890407</v>
      </c>
    </row>
    <row r="80" spans="2:10">
      <c r="B80" s="53">
        <v>72</v>
      </c>
      <c r="C80" s="4" t="s">
        <v>198</v>
      </c>
      <c r="D80" s="53" t="s">
        <v>121</v>
      </c>
      <c r="E80" s="53" t="s">
        <v>229</v>
      </c>
      <c r="F80" s="74">
        <v>41339</v>
      </c>
      <c r="G80" s="53">
        <v>109</v>
      </c>
      <c r="H80" s="53" t="s">
        <v>122</v>
      </c>
      <c r="I80" s="53" t="s">
        <v>140</v>
      </c>
      <c r="J80" s="69">
        <f t="shared" ca="1" si="1"/>
        <v>3.9506849315068493</v>
      </c>
    </row>
    <row r="81" spans="2:10">
      <c r="B81" s="53">
        <v>73</v>
      </c>
      <c r="C81" s="4" t="s">
        <v>199</v>
      </c>
      <c r="D81" s="53" t="s">
        <v>241</v>
      </c>
      <c r="E81" s="53" t="s">
        <v>225</v>
      </c>
      <c r="F81" s="74">
        <v>41440</v>
      </c>
      <c r="G81" s="53">
        <v>159</v>
      </c>
      <c r="H81" s="53" t="s">
        <v>122</v>
      </c>
      <c r="I81" s="53" t="s">
        <v>286</v>
      </c>
      <c r="J81" s="69">
        <f t="shared" ca="1" si="1"/>
        <v>3.6739726027397261</v>
      </c>
    </row>
    <row r="82" spans="2:10">
      <c r="B82" s="53">
        <v>74</v>
      </c>
      <c r="C82" s="4" t="s">
        <v>199</v>
      </c>
      <c r="D82" s="53" t="s">
        <v>240</v>
      </c>
      <c r="E82" s="53" t="s">
        <v>225</v>
      </c>
      <c r="F82" s="74">
        <v>41501</v>
      </c>
      <c r="G82" s="53">
        <v>39</v>
      </c>
      <c r="H82" s="53" t="s">
        <v>122</v>
      </c>
      <c r="I82" s="53" t="s">
        <v>286</v>
      </c>
      <c r="J82" s="69">
        <f t="shared" ca="1" si="1"/>
        <v>3.506849315068493</v>
      </c>
    </row>
    <row r="83" spans="2:10">
      <c r="B83" s="53">
        <v>75</v>
      </c>
      <c r="C83" s="4" t="s">
        <v>200</v>
      </c>
      <c r="D83" s="53" t="s">
        <v>121</v>
      </c>
      <c r="E83" s="53" t="s">
        <v>230</v>
      </c>
      <c r="F83" s="74">
        <v>41549</v>
      </c>
      <c r="G83" s="53">
        <v>103</v>
      </c>
      <c r="H83" s="53" t="s">
        <v>122</v>
      </c>
      <c r="I83" s="53" t="s">
        <v>200</v>
      </c>
      <c r="J83" s="69">
        <f t="shared" ca="1" si="1"/>
        <v>3.3753424657534246</v>
      </c>
    </row>
    <row r="84" spans="2:10">
      <c r="B84" s="53">
        <v>76</v>
      </c>
      <c r="C84" s="4" t="s">
        <v>201</v>
      </c>
      <c r="D84" s="53" t="s">
        <v>121</v>
      </c>
      <c r="E84" s="53" t="s">
        <v>230</v>
      </c>
      <c r="F84" s="74">
        <v>41570</v>
      </c>
      <c r="G84" s="53">
        <v>116</v>
      </c>
      <c r="H84" s="53" t="s">
        <v>122</v>
      </c>
      <c r="I84" s="53" t="s">
        <v>200</v>
      </c>
      <c r="J84" s="69">
        <f t="shared" ca="1" si="1"/>
        <v>3.3178082191780822</v>
      </c>
    </row>
    <row r="85" spans="2:10">
      <c r="B85" s="53">
        <v>77</v>
      </c>
      <c r="C85" s="4" t="s">
        <v>228</v>
      </c>
      <c r="D85" s="53" t="s">
        <v>241</v>
      </c>
      <c r="E85" s="53" t="s">
        <v>224</v>
      </c>
      <c r="F85" s="74">
        <v>41626</v>
      </c>
      <c r="G85" s="53">
        <v>124</v>
      </c>
      <c r="H85" s="53" t="s">
        <v>122</v>
      </c>
      <c r="I85" s="53" t="s">
        <v>286</v>
      </c>
      <c r="J85" s="69">
        <f t="shared" ca="1" si="1"/>
        <v>3.1643835616438358</v>
      </c>
    </row>
    <row r="86" spans="2:10">
      <c r="B86" s="53">
        <v>78</v>
      </c>
      <c r="C86" s="4" t="s">
        <v>202</v>
      </c>
      <c r="D86" s="53" t="s">
        <v>121</v>
      </c>
      <c r="E86" s="53" t="s">
        <v>224</v>
      </c>
      <c r="F86" s="74">
        <v>41628</v>
      </c>
      <c r="G86" s="53">
        <v>124</v>
      </c>
      <c r="H86" s="53" t="s">
        <v>122</v>
      </c>
      <c r="I86" s="53" t="s">
        <v>203</v>
      </c>
      <c r="J86" s="69">
        <f t="shared" ca="1" si="1"/>
        <v>3.1589041095890411</v>
      </c>
    </row>
    <row r="87" spans="2:10">
      <c r="B87" s="53">
        <v>79</v>
      </c>
      <c r="C87" s="4" t="s">
        <v>183</v>
      </c>
      <c r="D87" s="53" t="s">
        <v>239</v>
      </c>
      <c r="E87" s="53" t="s">
        <v>225</v>
      </c>
      <c r="F87" s="74">
        <v>41628</v>
      </c>
      <c r="G87" s="53">
        <v>113</v>
      </c>
      <c r="H87" s="53" t="s">
        <v>122</v>
      </c>
      <c r="I87" s="53" t="s">
        <v>132</v>
      </c>
      <c r="J87" s="69">
        <f t="shared" ca="1" si="1"/>
        <v>3.1589041095890411</v>
      </c>
    </row>
    <row r="88" spans="2:10">
      <c r="B88" s="53">
        <v>80</v>
      </c>
      <c r="C88" s="4" t="s">
        <v>204</v>
      </c>
      <c r="D88" s="53" t="s">
        <v>241</v>
      </c>
      <c r="E88" s="53" t="s">
        <v>224</v>
      </c>
      <c r="F88" s="74">
        <v>41628</v>
      </c>
      <c r="G88" s="53">
        <v>127</v>
      </c>
      <c r="H88" s="53" t="s">
        <v>205</v>
      </c>
      <c r="I88" s="53" t="s">
        <v>205</v>
      </c>
      <c r="J88" s="69">
        <f t="shared" ca="1" si="1"/>
        <v>3.1589041095890411</v>
      </c>
    </row>
    <row r="89" spans="2:10">
      <c r="B89" s="53">
        <v>81</v>
      </c>
      <c r="C89" s="4" t="s">
        <v>206</v>
      </c>
      <c r="D89" s="53" t="s">
        <v>121</v>
      </c>
      <c r="E89" s="53" t="s">
        <v>225</v>
      </c>
      <c r="F89" s="74">
        <v>41618</v>
      </c>
      <c r="G89" s="53">
        <v>98</v>
      </c>
      <c r="H89" s="53" t="s">
        <v>122</v>
      </c>
      <c r="I89" s="53" t="s">
        <v>152</v>
      </c>
      <c r="J89" s="69">
        <f t="shared" ca="1" si="1"/>
        <v>3.1863013698630138</v>
      </c>
    </row>
    <row r="90" spans="2:10">
      <c r="B90" s="70">
        <v>82</v>
      </c>
      <c r="C90" s="71" t="s">
        <v>207</v>
      </c>
      <c r="D90" s="70" t="s">
        <v>121</v>
      </c>
      <c r="E90" s="70" t="s">
        <v>225</v>
      </c>
      <c r="F90" s="75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3.1589041095890411</v>
      </c>
    </row>
    <row r="91" spans="2:10">
      <c r="B91" s="53">
        <v>83</v>
      </c>
      <c r="C91" s="4" t="s">
        <v>208</v>
      </c>
      <c r="D91" s="53" t="s">
        <v>239</v>
      </c>
      <c r="E91" s="53" t="s">
        <v>230</v>
      </c>
      <c r="F91" s="74">
        <v>41683</v>
      </c>
      <c r="G91" s="53">
        <v>109</v>
      </c>
      <c r="H91" s="53" t="s">
        <v>122</v>
      </c>
      <c r="I91" s="53" t="s">
        <v>185</v>
      </c>
      <c r="J91" s="69">
        <f t="shared" ca="1" si="1"/>
        <v>3.0082191780821916</v>
      </c>
    </row>
    <row r="92" spans="2:10">
      <c r="B92" s="53">
        <v>84</v>
      </c>
      <c r="C92" s="4" t="s">
        <v>209</v>
      </c>
      <c r="D92" s="53" t="s">
        <v>239</v>
      </c>
      <c r="E92" s="53" t="s">
        <v>225</v>
      </c>
      <c r="F92" s="74">
        <v>41687</v>
      </c>
      <c r="G92" s="53">
        <v>124</v>
      </c>
      <c r="H92" s="53" t="s">
        <v>122</v>
      </c>
      <c r="I92" s="53" t="s">
        <v>185</v>
      </c>
      <c r="J92" s="69">
        <f t="shared" ca="1" si="1"/>
        <v>2.9972602739726026</v>
      </c>
    </row>
    <row r="93" spans="2:10">
      <c r="B93" s="53">
        <v>85</v>
      </c>
      <c r="C93" s="4" t="s">
        <v>210</v>
      </c>
      <c r="D93" s="53" t="s">
        <v>121</v>
      </c>
      <c r="E93" s="53" t="s">
        <v>230</v>
      </c>
      <c r="F93" s="74">
        <v>41724</v>
      </c>
      <c r="G93" s="73">
        <v>108</v>
      </c>
      <c r="H93" s="53" t="s">
        <v>122</v>
      </c>
      <c r="I93" s="53" t="s">
        <v>132</v>
      </c>
      <c r="J93" s="69">
        <f t="shared" ca="1" si="1"/>
        <v>2.8958904109589043</v>
      </c>
    </row>
    <row r="94" spans="2:10">
      <c r="B94" s="53">
        <v>86</v>
      </c>
      <c r="C94" s="4" t="s">
        <v>231</v>
      </c>
      <c r="D94" s="53" t="s">
        <v>121</v>
      </c>
      <c r="E94" s="53" t="s">
        <v>225</v>
      </c>
      <c r="F94" s="74">
        <v>41788</v>
      </c>
      <c r="G94" s="73">
        <v>108</v>
      </c>
      <c r="H94" s="53" t="s">
        <v>122</v>
      </c>
      <c r="I94" s="53" t="s">
        <v>190</v>
      </c>
      <c r="J94" s="69">
        <f t="shared" ca="1" si="1"/>
        <v>2.7205479452054795</v>
      </c>
    </row>
    <row r="95" spans="2:10">
      <c r="B95" s="53">
        <v>87</v>
      </c>
      <c r="C95" s="4" t="s">
        <v>232</v>
      </c>
      <c r="D95" s="53" t="s">
        <v>121</v>
      </c>
      <c r="E95" s="53" t="s">
        <v>230</v>
      </c>
      <c r="F95" s="74">
        <v>41863</v>
      </c>
      <c r="G95" s="73">
        <v>115</v>
      </c>
      <c r="H95" s="53" t="s">
        <v>122</v>
      </c>
      <c r="I95" s="53" t="s">
        <v>127</v>
      </c>
      <c r="J95" s="69">
        <f t="shared" ca="1" si="1"/>
        <v>2.515068493150685</v>
      </c>
    </row>
    <row r="96" spans="2:10">
      <c r="B96" s="53">
        <v>88</v>
      </c>
      <c r="C96" s="4" t="s">
        <v>233</v>
      </c>
      <c r="D96" s="53" t="s">
        <v>121</v>
      </c>
      <c r="E96" s="53" t="s">
        <v>229</v>
      </c>
      <c r="F96" s="74">
        <v>41900</v>
      </c>
      <c r="G96" s="73">
        <v>135</v>
      </c>
      <c r="H96" s="53" t="s">
        <v>122</v>
      </c>
      <c r="I96" s="53" t="s">
        <v>286</v>
      </c>
      <c r="J96" s="69">
        <f t="shared" ca="1" si="1"/>
        <v>2.4136986301369863</v>
      </c>
    </row>
    <row r="97" spans="2:10">
      <c r="B97" s="53">
        <v>89</v>
      </c>
      <c r="C97" s="4" t="s">
        <v>183</v>
      </c>
      <c r="D97" s="53" t="s">
        <v>240</v>
      </c>
      <c r="E97" s="53" t="s">
        <v>225</v>
      </c>
      <c r="F97" s="74">
        <v>41908</v>
      </c>
      <c r="G97" s="73">
        <v>72</v>
      </c>
      <c r="H97" s="53" t="s">
        <v>122</v>
      </c>
      <c r="I97" s="53" t="s">
        <v>132</v>
      </c>
      <c r="J97" s="69">
        <f t="shared" ca="1" si="1"/>
        <v>2.3917808219178083</v>
      </c>
    </row>
    <row r="98" spans="2:10">
      <c r="B98" s="53">
        <v>90</v>
      </c>
      <c r="C98" s="4" t="s">
        <v>234</v>
      </c>
      <c r="D98" s="53" t="s">
        <v>121</v>
      </c>
      <c r="E98" s="53" t="s">
        <v>230</v>
      </c>
      <c r="F98" s="74">
        <v>41911</v>
      </c>
      <c r="G98" s="73">
        <v>104</v>
      </c>
      <c r="H98" s="53" t="s">
        <v>122</v>
      </c>
      <c r="I98" s="53" t="s">
        <v>238</v>
      </c>
      <c r="J98" s="69">
        <f t="shared" ca="1" si="1"/>
        <v>2.3835616438356166</v>
      </c>
    </row>
    <row r="99" spans="2:10">
      <c r="B99" s="53">
        <v>91</v>
      </c>
      <c r="C99" s="4" t="s">
        <v>258</v>
      </c>
      <c r="D99" s="53" t="s">
        <v>121</v>
      </c>
      <c r="E99" s="53" t="s">
        <v>230</v>
      </c>
      <c r="F99" s="74">
        <v>41941</v>
      </c>
      <c r="G99" s="73">
        <v>108</v>
      </c>
      <c r="H99" s="53" t="s">
        <v>122</v>
      </c>
      <c r="I99" s="53" t="s">
        <v>134</v>
      </c>
      <c r="J99" s="69">
        <f t="shared" ca="1" si="1"/>
        <v>2.3013698630136985</v>
      </c>
    </row>
    <row r="100" spans="2:10">
      <c r="B100" s="53">
        <v>92</v>
      </c>
      <c r="C100" s="4" t="s">
        <v>259</v>
      </c>
      <c r="D100" s="53" t="s">
        <v>241</v>
      </c>
      <c r="E100" s="53" t="s">
        <v>226</v>
      </c>
      <c r="F100" s="74">
        <v>41943</v>
      </c>
      <c r="G100" s="73">
        <v>89</v>
      </c>
      <c r="H100" s="53" t="s">
        <v>122</v>
      </c>
      <c r="I100" s="53" t="s">
        <v>286</v>
      </c>
      <c r="J100" s="69">
        <f t="shared" ca="1" si="1"/>
        <v>2.2958904109589042</v>
      </c>
    </row>
    <row r="101" spans="2:10">
      <c r="B101" s="53">
        <v>93</v>
      </c>
      <c r="C101" s="4" t="s">
        <v>260</v>
      </c>
      <c r="D101" s="53" t="s">
        <v>241</v>
      </c>
      <c r="E101" s="53" t="s">
        <v>224</v>
      </c>
      <c r="F101" s="74">
        <v>41991</v>
      </c>
      <c r="G101" s="73">
        <v>138</v>
      </c>
      <c r="H101" s="53" t="s">
        <v>122</v>
      </c>
      <c r="I101" s="53" t="s">
        <v>127</v>
      </c>
      <c r="J101" s="69">
        <f t="shared" ca="1" si="1"/>
        <v>2.1643835616438358</v>
      </c>
    </row>
    <row r="102" spans="2:10">
      <c r="B102" s="53">
        <v>94</v>
      </c>
      <c r="C102" s="4" t="s">
        <v>261</v>
      </c>
      <c r="D102" s="53" t="s">
        <v>121</v>
      </c>
      <c r="E102" s="53" t="s">
        <v>224</v>
      </c>
      <c r="F102" s="74">
        <v>41995</v>
      </c>
      <c r="G102" s="73">
        <v>113</v>
      </c>
      <c r="H102" s="53" t="s">
        <v>122</v>
      </c>
      <c r="I102" s="53" t="s">
        <v>134</v>
      </c>
      <c r="J102" s="69">
        <f t="shared" ca="1" si="1"/>
        <v>2.1534246575342464</v>
      </c>
    </row>
    <row r="103" spans="2:10">
      <c r="B103" s="53">
        <v>95</v>
      </c>
      <c r="C103" s="4" t="s">
        <v>262</v>
      </c>
      <c r="D103" s="53" t="s">
        <v>121</v>
      </c>
      <c r="E103" s="53" t="s">
        <v>224</v>
      </c>
      <c r="F103" s="74">
        <v>41996</v>
      </c>
      <c r="G103" s="73">
        <v>113</v>
      </c>
      <c r="H103" s="53" t="s">
        <v>122</v>
      </c>
      <c r="I103" s="53" t="s">
        <v>130</v>
      </c>
      <c r="J103" s="69">
        <f t="shared" ca="1" si="1"/>
        <v>2.1506849315068495</v>
      </c>
    </row>
    <row r="104" spans="2:10">
      <c r="B104" s="70">
        <v>96</v>
      </c>
      <c r="C104" s="71" t="s">
        <v>191</v>
      </c>
      <c r="D104" s="70" t="s">
        <v>239</v>
      </c>
      <c r="E104" s="70" t="s">
        <v>224</v>
      </c>
      <c r="F104" s="75">
        <v>42001</v>
      </c>
      <c r="G104" s="70">
        <v>136</v>
      </c>
      <c r="H104" s="70" t="s">
        <v>122</v>
      </c>
      <c r="I104" s="70" t="s">
        <v>190</v>
      </c>
      <c r="J104" s="72">
        <f t="shared" ca="1" si="1"/>
        <v>2.1369863013698631</v>
      </c>
    </row>
    <row r="105" spans="2:10">
      <c r="B105" s="53">
        <v>97</v>
      </c>
      <c r="C105" s="44" t="s">
        <v>265</v>
      </c>
      <c r="D105" s="111" t="s">
        <v>241</v>
      </c>
      <c r="E105" s="53" t="s">
        <v>224</v>
      </c>
      <c r="F105" s="74">
        <v>42109</v>
      </c>
      <c r="G105" s="111">
        <v>135</v>
      </c>
      <c r="H105" s="53" t="s">
        <v>122</v>
      </c>
      <c r="I105" s="111" t="s">
        <v>203</v>
      </c>
      <c r="J105" s="69">
        <f t="shared" ca="1" si="1"/>
        <v>1.8410958904109589</v>
      </c>
    </row>
    <row r="106" spans="2:10">
      <c r="B106" s="53">
        <v>98</v>
      </c>
      <c r="C106" s="4" t="s">
        <v>265</v>
      </c>
      <c r="D106" s="53" t="s">
        <v>240</v>
      </c>
      <c r="E106" s="53" t="s">
        <v>224</v>
      </c>
      <c r="F106" s="74">
        <v>42109</v>
      </c>
      <c r="G106" s="73">
        <v>28</v>
      </c>
      <c r="H106" s="53" t="s">
        <v>122</v>
      </c>
      <c r="I106" s="53" t="s">
        <v>203</v>
      </c>
      <c r="J106" s="69">
        <f t="shared" ca="1" si="1"/>
        <v>1.8410958904109589</v>
      </c>
    </row>
    <row r="107" spans="2:10">
      <c r="B107" s="53">
        <v>99</v>
      </c>
      <c r="C107" s="44" t="s">
        <v>268</v>
      </c>
      <c r="D107" s="53" t="s">
        <v>121</v>
      </c>
      <c r="E107" s="53" t="s">
        <v>230</v>
      </c>
      <c r="F107" s="114">
        <v>42193</v>
      </c>
      <c r="G107" s="112">
        <v>108</v>
      </c>
      <c r="H107" s="53" t="s">
        <v>122</v>
      </c>
      <c r="I107" s="112" t="s">
        <v>142</v>
      </c>
      <c r="J107" s="113">
        <f t="shared" ca="1" si="1"/>
        <v>1.6109589041095891</v>
      </c>
    </row>
    <row r="108" spans="2:10">
      <c r="B108" s="70">
        <v>100</v>
      </c>
      <c r="C108" s="71" t="s">
        <v>267</v>
      </c>
      <c r="D108" s="70" t="s">
        <v>241</v>
      </c>
      <c r="E108" s="70" t="s">
        <v>224</v>
      </c>
      <c r="F108" s="75">
        <v>42193</v>
      </c>
      <c r="G108" s="70">
        <v>113</v>
      </c>
      <c r="H108" s="70" t="s">
        <v>122</v>
      </c>
      <c r="I108" s="70" t="s">
        <v>156</v>
      </c>
      <c r="J108" s="72">
        <f t="shared" ca="1" si="1"/>
        <v>1.6109589041095891</v>
      </c>
    </row>
    <row r="109" spans="2:10">
      <c r="B109" s="53">
        <v>101</v>
      </c>
      <c r="C109" s="4" t="s">
        <v>274</v>
      </c>
      <c r="D109" s="53" t="s">
        <v>121</v>
      </c>
      <c r="E109" s="53" t="s">
        <v>230</v>
      </c>
      <c r="F109" s="74">
        <v>42338</v>
      </c>
      <c r="G109" s="73">
        <v>118</v>
      </c>
      <c r="H109" s="53" t="s">
        <v>122</v>
      </c>
      <c r="I109" s="53" t="s">
        <v>142</v>
      </c>
      <c r="J109" s="113">
        <f t="shared" ca="1" si="1"/>
        <v>1.2136986301369863</v>
      </c>
    </row>
    <row r="110" spans="2:10">
      <c r="B110" s="53">
        <v>102</v>
      </c>
      <c r="C110" s="4" t="s">
        <v>275</v>
      </c>
      <c r="D110" s="53" t="s">
        <v>121</v>
      </c>
      <c r="E110" s="53" t="s">
        <v>224</v>
      </c>
      <c r="F110" s="74">
        <v>42349</v>
      </c>
      <c r="G110" s="73">
        <v>113</v>
      </c>
      <c r="H110" s="53" t="s">
        <v>122</v>
      </c>
      <c r="I110" s="53" t="s">
        <v>123</v>
      </c>
      <c r="J110" s="113">
        <f t="shared" ca="1" si="1"/>
        <v>1.1835616438356165</v>
      </c>
    </row>
    <row r="111" spans="2:10">
      <c r="B111" s="53">
        <v>103</v>
      </c>
      <c r="C111" s="4" t="s">
        <v>276</v>
      </c>
      <c r="D111" s="53" t="s">
        <v>241</v>
      </c>
      <c r="E111" s="53" t="s">
        <v>224</v>
      </c>
      <c r="F111" s="74">
        <v>42349</v>
      </c>
      <c r="G111" s="73">
        <v>137</v>
      </c>
      <c r="H111" s="53" t="s">
        <v>122</v>
      </c>
      <c r="I111" s="53" t="s">
        <v>286</v>
      </c>
      <c r="J111" s="113">
        <f t="shared" ca="1" si="1"/>
        <v>1.1835616438356165</v>
      </c>
    </row>
    <row r="112" spans="2:10">
      <c r="B112" s="53">
        <v>104</v>
      </c>
      <c r="C112" s="4" t="s">
        <v>277</v>
      </c>
      <c r="D112" s="53" t="s">
        <v>241</v>
      </c>
      <c r="E112" s="53" t="s">
        <v>224</v>
      </c>
      <c r="F112" s="74">
        <v>42368</v>
      </c>
      <c r="G112" s="73">
        <v>149</v>
      </c>
      <c r="H112" s="53" t="s">
        <v>122</v>
      </c>
      <c r="I112" s="53" t="s">
        <v>127</v>
      </c>
      <c r="J112" s="113">
        <f t="shared" ca="1" si="1"/>
        <v>1.1315068493150684</v>
      </c>
    </row>
    <row r="113" spans="2:10">
      <c r="B113" s="53">
        <v>105</v>
      </c>
      <c r="C113" s="4" t="s">
        <v>182</v>
      </c>
      <c r="D113" s="53" t="s">
        <v>240</v>
      </c>
      <c r="E113" s="53" t="s">
        <v>225</v>
      </c>
      <c r="F113" s="74">
        <v>42368</v>
      </c>
      <c r="G113" s="73">
        <v>56</v>
      </c>
      <c r="H113" s="53" t="s">
        <v>122</v>
      </c>
      <c r="I113" s="53" t="s">
        <v>140</v>
      </c>
      <c r="J113" s="113">
        <f t="shared" ca="1" si="1"/>
        <v>1.1315068493150684</v>
      </c>
    </row>
    <row r="114" spans="2:10">
      <c r="B114" s="70">
        <v>106</v>
      </c>
      <c r="C114" s="71" t="s">
        <v>163</v>
      </c>
      <c r="D114" s="70" t="s">
        <v>240</v>
      </c>
      <c r="E114" s="70" t="s">
        <v>224</v>
      </c>
      <c r="F114" s="75">
        <v>42368</v>
      </c>
      <c r="G114" s="70">
        <v>58</v>
      </c>
      <c r="H114" s="70" t="s">
        <v>122</v>
      </c>
      <c r="I114" s="70" t="s">
        <v>130</v>
      </c>
      <c r="J114" s="72">
        <f t="shared" ca="1" si="1"/>
        <v>1.1315068493150684</v>
      </c>
    </row>
    <row r="115" spans="2:10">
      <c r="B115" s="116">
        <v>107</v>
      </c>
      <c r="C115" s="44" t="s">
        <v>284</v>
      </c>
      <c r="D115" s="116" t="s">
        <v>239</v>
      </c>
      <c r="E115" s="53" t="s">
        <v>230</v>
      </c>
      <c r="F115" s="114">
        <v>42461</v>
      </c>
      <c r="G115" s="116">
        <v>66</v>
      </c>
      <c r="H115" s="116" t="s">
        <v>122</v>
      </c>
      <c r="I115" s="116" t="s">
        <v>180</v>
      </c>
      <c r="J115" s="113">
        <f t="shared" ca="1" si="1"/>
        <v>0.87671232876712324</v>
      </c>
    </row>
    <row r="116" spans="2:10">
      <c r="B116" s="116">
        <v>108</v>
      </c>
      <c r="C116" s="44" t="s">
        <v>285</v>
      </c>
      <c r="D116" s="53" t="s">
        <v>121</v>
      </c>
      <c r="E116" s="53" t="s">
        <v>230</v>
      </c>
      <c r="F116" s="114">
        <v>42461</v>
      </c>
      <c r="G116" s="116">
        <v>98</v>
      </c>
      <c r="H116" s="116" t="s">
        <v>122</v>
      </c>
      <c r="I116" s="116" t="s">
        <v>286</v>
      </c>
      <c r="J116" s="113">
        <f t="shared" ca="1" si="1"/>
        <v>0.87671232876712324</v>
      </c>
    </row>
    <row r="117" spans="2:10">
      <c r="B117" s="116">
        <v>109</v>
      </c>
      <c r="C117" s="44" t="s">
        <v>287</v>
      </c>
      <c r="D117" s="116" t="s">
        <v>239</v>
      </c>
      <c r="E117" s="116" t="s">
        <v>224</v>
      </c>
      <c r="F117" s="114">
        <v>42461</v>
      </c>
      <c r="G117" s="116">
        <v>128</v>
      </c>
      <c r="H117" s="116" t="s">
        <v>122</v>
      </c>
      <c r="I117" s="116" t="s">
        <v>235</v>
      </c>
      <c r="J117" s="113">
        <f t="shared" ca="1" si="1"/>
        <v>0.87671232876712324</v>
      </c>
    </row>
    <row r="118" spans="2:10">
      <c r="B118" s="116">
        <v>110</v>
      </c>
      <c r="C118" s="44" t="s">
        <v>288</v>
      </c>
      <c r="D118" s="53" t="s">
        <v>121</v>
      </c>
      <c r="E118" s="53" t="s">
        <v>230</v>
      </c>
      <c r="F118" s="114">
        <v>42552</v>
      </c>
      <c r="G118" s="116">
        <v>112</v>
      </c>
      <c r="H118" s="116" t="s">
        <v>122</v>
      </c>
      <c r="I118" s="116" t="s">
        <v>286</v>
      </c>
      <c r="J118" s="113">
        <f t="shared" ca="1" si="1"/>
        <v>0.62739726027397258</v>
      </c>
    </row>
    <row r="119" spans="2:10">
      <c r="B119" s="116">
        <v>111</v>
      </c>
      <c r="C119" s="44" t="s">
        <v>289</v>
      </c>
      <c r="D119" s="116" t="s">
        <v>121</v>
      </c>
      <c r="E119" s="116" t="s">
        <v>224</v>
      </c>
      <c r="F119" s="114">
        <v>42552</v>
      </c>
      <c r="G119" s="116">
        <v>113</v>
      </c>
      <c r="H119" s="116" t="s">
        <v>122</v>
      </c>
      <c r="I119" s="116" t="s">
        <v>134</v>
      </c>
      <c r="J119" s="113">
        <f t="shared" ca="1" si="1"/>
        <v>0.62739726027397258</v>
      </c>
    </row>
    <row r="120" spans="2:10">
      <c r="B120" s="116">
        <v>112</v>
      </c>
      <c r="C120" s="44" t="s">
        <v>291</v>
      </c>
      <c r="D120" s="53" t="s">
        <v>240</v>
      </c>
      <c r="E120" s="53" t="s">
        <v>230</v>
      </c>
      <c r="F120" s="114">
        <v>42570</v>
      </c>
      <c r="G120" s="116">
        <v>79</v>
      </c>
      <c r="H120" s="116" t="s">
        <v>122</v>
      </c>
      <c r="I120" s="116" t="s">
        <v>236</v>
      </c>
      <c r="J120" s="113">
        <f t="shared" ca="1" si="1"/>
        <v>0.57808219178082187</v>
      </c>
    </row>
    <row r="121" spans="2:10">
      <c r="B121" s="116">
        <v>113</v>
      </c>
      <c r="C121" s="44" t="s">
        <v>292</v>
      </c>
      <c r="D121" s="53" t="s">
        <v>121</v>
      </c>
      <c r="E121" s="53" t="s">
        <v>225</v>
      </c>
      <c r="F121" s="114">
        <v>42583</v>
      </c>
      <c r="G121" s="116">
        <v>142</v>
      </c>
      <c r="H121" s="116" t="s">
        <v>295</v>
      </c>
      <c r="I121" s="116" t="s">
        <v>295</v>
      </c>
      <c r="J121" s="113">
        <f t="shared" ca="1" si="1"/>
        <v>0.54246575342465753</v>
      </c>
    </row>
    <row r="122" spans="2:10">
      <c r="B122" s="116">
        <v>114</v>
      </c>
      <c r="C122" s="44" t="s">
        <v>293</v>
      </c>
      <c r="D122" s="53" t="s">
        <v>239</v>
      </c>
      <c r="E122" s="53" t="s">
        <v>230</v>
      </c>
      <c r="F122" s="114">
        <v>42614</v>
      </c>
      <c r="G122" s="116">
        <v>92</v>
      </c>
      <c r="H122" s="116" t="s">
        <v>122</v>
      </c>
      <c r="I122" s="116" t="s">
        <v>149</v>
      </c>
      <c r="J122" s="113">
        <f t="shared" ca="1" si="1"/>
        <v>0.45753424657534247</v>
      </c>
    </row>
    <row r="123" spans="2:10">
      <c r="B123" s="116">
        <v>115</v>
      </c>
      <c r="C123" s="44" t="s">
        <v>294</v>
      </c>
      <c r="D123" s="53" t="s">
        <v>121</v>
      </c>
      <c r="E123" s="53" t="s">
        <v>224</v>
      </c>
      <c r="F123" s="114">
        <v>42614</v>
      </c>
      <c r="G123" s="116">
        <v>113</v>
      </c>
      <c r="H123" s="116" t="s">
        <v>122</v>
      </c>
      <c r="I123" s="116" t="s">
        <v>236</v>
      </c>
      <c r="J123" s="113">
        <f t="shared" ca="1" si="1"/>
        <v>0.45753424657534247</v>
      </c>
    </row>
    <row r="124" spans="2:10">
      <c r="B124" s="116">
        <v>116</v>
      </c>
      <c r="C124" s="44" t="s">
        <v>297</v>
      </c>
      <c r="D124" s="53" t="s">
        <v>121</v>
      </c>
      <c r="E124" s="53" t="s">
        <v>230</v>
      </c>
      <c r="F124" s="114">
        <v>42689</v>
      </c>
      <c r="G124" s="116">
        <v>114</v>
      </c>
      <c r="H124" s="116" t="s">
        <v>122</v>
      </c>
      <c r="I124" s="116" t="s">
        <v>237</v>
      </c>
      <c r="J124" s="113">
        <f t="shared" ca="1" si="1"/>
        <v>0.25205479452054796</v>
      </c>
    </row>
    <row r="125" spans="2:10">
      <c r="B125" s="116">
        <v>117</v>
      </c>
      <c r="C125" s="44" t="s">
        <v>298</v>
      </c>
      <c r="D125" s="53" t="s">
        <v>241</v>
      </c>
      <c r="E125" s="53" t="s">
        <v>229</v>
      </c>
      <c r="F125" s="114">
        <v>42718</v>
      </c>
      <c r="G125" s="116">
        <v>144</v>
      </c>
      <c r="H125" s="116" t="s">
        <v>122</v>
      </c>
      <c r="I125" s="116" t="s">
        <v>149</v>
      </c>
      <c r="J125" s="113">
        <f t="shared" ca="1" si="1"/>
        <v>0.17260273972602741</v>
      </c>
    </row>
    <row r="126" spans="2:10">
      <c r="B126" s="116">
        <v>118</v>
      </c>
      <c r="C126" s="44" t="s">
        <v>299</v>
      </c>
      <c r="D126" s="53" t="s">
        <v>241</v>
      </c>
      <c r="E126" s="53" t="s">
        <v>224</v>
      </c>
      <c r="F126" s="114">
        <v>42718</v>
      </c>
      <c r="G126" s="116">
        <v>120</v>
      </c>
      <c r="H126" s="116" t="s">
        <v>205</v>
      </c>
      <c r="I126" s="116" t="s">
        <v>205</v>
      </c>
      <c r="J126" s="113">
        <f t="shared" ca="1" si="1"/>
        <v>0.17260273972602741</v>
      </c>
    </row>
    <row r="127" spans="2:10">
      <c r="B127" s="116">
        <v>119</v>
      </c>
      <c r="C127" s="44" t="s">
        <v>299</v>
      </c>
      <c r="D127" s="53" t="s">
        <v>239</v>
      </c>
      <c r="E127" s="53" t="s">
        <v>224</v>
      </c>
      <c r="F127" s="114">
        <v>42718</v>
      </c>
      <c r="G127" s="116">
        <v>116</v>
      </c>
      <c r="H127" s="116" t="s">
        <v>205</v>
      </c>
      <c r="I127" s="116" t="s">
        <v>205</v>
      </c>
      <c r="J127" s="113">
        <f t="shared" ca="1" si="1"/>
        <v>0.17260273972602741</v>
      </c>
    </row>
    <row r="128" spans="2:10">
      <c r="B128" s="116">
        <v>120</v>
      </c>
      <c r="C128" s="44" t="s">
        <v>300</v>
      </c>
      <c r="D128" s="53" t="s">
        <v>121</v>
      </c>
      <c r="E128" s="53" t="s">
        <v>224</v>
      </c>
      <c r="F128" s="114">
        <v>42720</v>
      </c>
      <c r="G128" s="116">
        <v>127</v>
      </c>
      <c r="H128" s="116" t="s">
        <v>122</v>
      </c>
      <c r="I128" s="116" t="s">
        <v>286</v>
      </c>
      <c r="J128" s="113">
        <f t="shared" ca="1" si="1"/>
        <v>0.16712328767123288</v>
      </c>
    </row>
    <row r="129" spans="1:21">
      <c r="B129" s="116">
        <v>121</v>
      </c>
      <c r="C129" s="44" t="s">
        <v>301</v>
      </c>
      <c r="D129" s="53" t="s">
        <v>239</v>
      </c>
      <c r="E129" s="53" t="s">
        <v>225</v>
      </c>
      <c r="F129" s="114">
        <v>42724</v>
      </c>
      <c r="G129" s="116">
        <v>106</v>
      </c>
      <c r="H129" s="116" t="s">
        <v>122</v>
      </c>
      <c r="I129" s="116" t="s">
        <v>177</v>
      </c>
      <c r="J129" s="113">
        <f t="shared" ca="1" si="1"/>
        <v>0.15616438356164383</v>
      </c>
    </row>
    <row r="130" spans="1:21">
      <c r="B130" s="116">
        <v>122</v>
      </c>
      <c r="C130" s="44" t="s">
        <v>302</v>
      </c>
      <c r="D130" s="53" t="s">
        <v>240</v>
      </c>
      <c r="E130" s="53" t="s">
        <v>224</v>
      </c>
      <c r="F130" s="114">
        <v>42726</v>
      </c>
      <c r="G130" s="116">
        <v>44</v>
      </c>
      <c r="H130" s="116" t="s">
        <v>122</v>
      </c>
      <c r="I130" s="116" t="s">
        <v>128</v>
      </c>
      <c r="J130" s="113">
        <f t="shared" ca="1" si="1"/>
        <v>0.15068493150684931</v>
      </c>
    </row>
    <row r="131" spans="1:21">
      <c r="B131" s="118">
        <v>123</v>
      </c>
      <c r="C131" s="3" t="s">
        <v>303</v>
      </c>
      <c r="D131" s="118" t="s">
        <v>304</v>
      </c>
      <c r="E131" s="118" t="s">
        <v>229</v>
      </c>
      <c r="F131" s="119">
        <v>42726</v>
      </c>
      <c r="G131" s="118">
        <v>44</v>
      </c>
      <c r="H131" s="118" t="s">
        <v>122</v>
      </c>
      <c r="I131" s="118" t="s">
        <v>286</v>
      </c>
      <c r="J131" s="120">
        <f t="shared" ca="1" si="1"/>
        <v>0.15068493150684931</v>
      </c>
    </row>
    <row r="132" spans="1:21">
      <c r="B132" s="118">
        <v>124</v>
      </c>
      <c r="C132" s="3" t="s">
        <v>305</v>
      </c>
      <c r="D132" s="118" t="s">
        <v>121</v>
      </c>
      <c r="E132" s="118" t="s">
        <v>230</v>
      </c>
      <c r="F132" s="119">
        <v>42736</v>
      </c>
      <c r="G132" s="118">
        <v>127</v>
      </c>
      <c r="H132" s="118" t="s">
        <v>122</v>
      </c>
      <c r="I132" s="118" t="s">
        <v>130</v>
      </c>
      <c r="J132" s="120">
        <f t="shared" ca="1" si="1"/>
        <v>0.12328767123287671</v>
      </c>
    </row>
    <row r="133" spans="1:21">
      <c r="B133" s="116"/>
      <c r="C133" s="44"/>
      <c r="D133" s="116"/>
      <c r="E133" s="116"/>
      <c r="F133" s="114"/>
      <c r="G133" s="116"/>
      <c r="H133" s="116"/>
      <c r="I133" s="116"/>
      <c r="J133" s="113"/>
    </row>
    <row r="134" spans="1:21">
      <c r="B134" s="116"/>
      <c r="C134" s="44"/>
      <c r="D134" s="116"/>
      <c r="E134" s="116"/>
      <c r="F134" s="114"/>
      <c r="G134" s="116"/>
      <c r="H134" s="116"/>
      <c r="I134" s="116"/>
      <c r="J134" s="113"/>
    </row>
    <row r="135" spans="1:21">
      <c r="B135" s="116"/>
      <c r="C135" s="44"/>
      <c r="D135" s="116"/>
      <c r="E135" s="116"/>
      <c r="F135" s="114"/>
      <c r="G135" s="116"/>
      <c r="H135" s="116"/>
      <c r="I135" s="116"/>
      <c r="J135" s="113"/>
    </row>
    <row r="136" spans="1:21">
      <c r="B136" s="116"/>
      <c r="C136" s="44"/>
      <c r="D136" s="116"/>
      <c r="E136" s="116"/>
      <c r="F136" s="114"/>
      <c r="G136" s="116"/>
      <c r="H136" s="116"/>
      <c r="I136" s="116"/>
      <c r="J136" s="113"/>
    </row>
    <row r="137" spans="1:21">
      <c r="B137" s="116"/>
      <c r="C137" s="44"/>
      <c r="D137" s="116"/>
      <c r="E137" s="116"/>
      <c r="F137" s="114"/>
      <c r="G137" s="116"/>
      <c r="H137" s="116"/>
      <c r="I137" s="116"/>
      <c r="J137" s="113"/>
    </row>
    <row r="138" spans="1:21">
      <c r="B138" s="116"/>
      <c r="C138" s="44"/>
      <c r="D138" s="116"/>
      <c r="E138" s="116"/>
      <c r="F138" s="114"/>
      <c r="G138" s="116"/>
      <c r="H138" s="116"/>
      <c r="I138" s="116"/>
      <c r="J138" s="113"/>
    </row>
    <row r="139" spans="1:21">
      <c r="B139" s="116"/>
      <c r="C139" s="44"/>
      <c r="D139" s="116"/>
      <c r="E139" s="116"/>
      <c r="F139" s="114"/>
      <c r="G139" s="116"/>
      <c r="H139" s="116"/>
      <c r="I139" s="116"/>
      <c r="J139" s="113"/>
    </row>
    <row r="140" spans="1:21">
      <c r="B140" s="116"/>
      <c r="C140" s="44"/>
      <c r="D140" s="116"/>
      <c r="E140" s="116"/>
      <c r="F140" s="114"/>
      <c r="G140" s="116"/>
      <c r="H140" s="116"/>
      <c r="I140" s="116"/>
      <c r="J140" s="113"/>
    </row>
    <row r="141" spans="1:21">
      <c r="B141" s="116"/>
      <c r="C141" s="44"/>
      <c r="D141" s="116"/>
      <c r="E141" s="116"/>
      <c r="F141" s="114"/>
      <c r="G141" s="116"/>
      <c r="H141" s="116"/>
      <c r="I141" s="116"/>
      <c r="J141" s="113"/>
    </row>
    <row r="142" spans="1:21">
      <c r="B142" s="116"/>
      <c r="C142" s="44"/>
      <c r="D142" s="116"/>
      <c r="E142" s="116"/>
      <c r="F142" s="114"/>
      <c r="G142" s="116"/>
      <c r="H142" s="116"/>
      <c r="I142" s="116"/>
      <c r="J142" s="113"/>
    </row>
    <row r="143" spans="1:21"/>
    <row r="144" spans="1:2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</row>
    <row r="145" spans="1:2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</row>
    <row r="146" spans="1:2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</row>
    <row r="147" spans="1:2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</row>
    <row r="148" spans="1:2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</row>
    <row r="149" spans="1:2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</row>
    <row r="150" spans="1:2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</row>
    <row r="151" spans="1:21" ht="12.75" hidden="1" customHeight="1"/>
    <row r="152" spans="1:21" ht="12.75" hidden="1" customHeight="1"/>
    <row r="153" spans="1:21" ht="12.75" hidden="1" customHeight="1"/>
    <row r="154" spans="1:21" ht="12.75" hidden="1" customHeight="1"/>
    <row r="155" spans="1:21" ht="12.75" hidden="1" customHeight="1"/>
    <row r="156" spans="1:21" ht="12.75" hidden="1" customHeight="1"/>
    <row r="157" spans="1:21" ht="12.75" hidden="1" customHeight="1"/>
    <row r="158" spans="1:21" ht="12.75" hidden="1" customHeight="1"/>
    <row r="159" spans="1:21" ht="12.75" hidden="1" customHeight="1"/>
    <row r="160" spans="1:21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Ortiz Ariza</cp:lastModifiedBy>
  <cp:lastPrinted>2015-04-21T16:56:20Z</cp:lastPrinted>
  <dcterms:created xsi:type="dcterms:W3CDTF">2014-01-21T23:41:47Z</dcterms:created>
  <dcterms:modified xsi:type="dcterms:W3CDTF">2017-02-16T01:23:10Z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183988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