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/>
</workbook>
</file>

<file path=xl/calcChain.xml><?xml version="1.0" encoding="utf-8"?>
<calcChain xmlns="http://schemas.openxmlformats.org/spreadsheetml/2006/main"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B95" i="14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J94" i="14"/>
  <c r="J93" i="14"/>
  <c r="J92" i="14"/>
  <c r="J91" i="14"/>
  <c r="J90" i="14"/>
  <c r="J89" i="14"/>
  <c r="J88" i="14"/>
  <c r="J87" i="14"/>
  <c r="J86" i="14"/>
  <c r="J85" i="14"/>
  <c r="J84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J83" i="14"/>
  <c r="J82" i="14"/>
  <c r="J81" i="14"/>
  <c r="J80" i="14"/>
  <c r="J79" i="14"/>
  <c r="J78" i="14"/>
  <c r="J77" i="14"/>
  <c r="J76" i="14"/>
  <c r="J75" i="14"/>
  <c r="J74" i="14"/>
  <c r="G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<sst xmlns="http://schemas.openxmlformats.org/spreadsheetml/2006/main" count="730" uniqueCount="274">
  <si>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</si>
  <si>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</si>
  <si>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</si>
  <si>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</si>
  <si>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</si>
  <si>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</si>
  <si>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</si>
  <si>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</si>
  <si>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</si>
  <si>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</si>
  <si>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</si>
  <si>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</si>
  <si>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</si>
  <si>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</si>
  <si>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</si>
  <si>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</si>
  <si>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</si>
  <si>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</si>
  <si>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</si>
  <si>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</si>
  <si>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</si>
  <si>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</si>
  <si>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</si>
  <si>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</si>
  <si>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</si>
  <si>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</si>
  <si>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</si>
  <si>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</si>
  <si>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</si>
  <si>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</si>
  <si>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</si>
  <si>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</si>
  <si>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</si>
  <si>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</si>
  <si>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</si>
  <si>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</si>
  <si>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</si>
  <si>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</si>
  <si>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</si>
  <si>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</si>
  <si>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</si>
  <si>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</si>
  <si>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</si>
  <si>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</si>
  <si>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</si>
  <si>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</si>
  <si>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</si>
  <si>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</si>
  <si>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</si>
  <si>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</si>
  <si>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</si>
  <si>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</si>
  <si>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</si>
  <si>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</si>
  <si>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</si>
  <si>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</si>
  <si>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</si>
  <si>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</si>
  <si>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</si>
  <si>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</si>
  <si>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</si>
  <si>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</si>
  <si>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</si>
  <si>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</si>
  <si>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</si>
  <si>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</si>
  <si>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</si>
  <si>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</si>
  <si>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</si>
  <si>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</si>
  <si>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</si>
  <si>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</si>
  <si>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</si>
  <si>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</si>
  <si>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</si>
  <si>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</si>
  <si>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</si>
  <si>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</si>
  <si>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</si>
  <si>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</si>
  <si>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</si>
  <si>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</si>
  <si>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</si>
  <si>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</si>
  <si>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</si>
  <si>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</si>
  <si>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</si>
  <si>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</si>
  <si>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</si>
  <si>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</si>
  <si>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</si>
  <si>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</si>
  <si>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</si>
  <si>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</si>
  <si>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</si>
  <si>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</si>
  <si>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</si>
  <si>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</si>
  <si>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</si>
  <si>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</si>
  <si>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</si>
  <si>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</si>
  <si>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</si>
  <si>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</si>
  <si>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</si>
  <si>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</si>
  <si>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</si>
  <si>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</si>
  <si>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</si>
  <si>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</si>
  <si>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</si>
  <si>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</si>
  <si>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</si>
  <si>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</si>
  <si>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</si>
  <si>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</si>
  <si>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</si>
  <si>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</si>
  <si>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</si>
  <si>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</si>
  <si>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</si>
  <si>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</si>
  <si>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</si>
  <si>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</si>
  <si>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</si>
  <si>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</si>
  <si>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</si>
  <si>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</si>
  <si>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</si>
  <si>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</si>
  <si>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</si>
  <si>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</si>
  <si>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</si>
  <si>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</si>
  <si>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</si>
  <si>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</si>
  <si>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</si>
  <si>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</si>
  <si>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</si>
  <si>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</si>
  <si>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</si>
  <si>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</si>
  <si>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</si>
  <si>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</si>
  <si>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</si>
  <si>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</si>
  <si>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</si>
  <si>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</si>
  <si>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</si>
  <si>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</si>
  <si>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</si>
  <si>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</si>
  <si>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</si>
  <si>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</si>
  <si>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</si>
  <si>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</si>
  <si>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</si>
  <si>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</si>
  <si>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</si>
  <si>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</si>
  <si>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</si>
  <si>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</si>
  <si>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</si>
  <si>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Pueb 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</si>
  <si>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</si>
  <si>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</si>
  <si>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</si>
  <si>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</si>
  <si>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</si>
  <si>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</si>
  <si>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</si>
  <si>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</si>
  <si>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 xml:space="preserve">Tijuana  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</si>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</sst>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22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7" fontId="5" fillId="2" borderId="1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71</c:v>
                </c:pt>
                <c:pt idx="1">
                  <c:v>9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40</c:v>
                </c:pt>
                <c:pt idx="1">
                  <c:v>25</c:v>
                </c:pt>
                <c:pt idx="2">
                  <c:v>12</c:v>
                </c:pt>
                <c:pt idx="3">
                  <c:v>18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98611</xdr:colOff>
      <xdr:row>25</xdr:row>
      <xdr:rowOff>33618</xdr:rowOff>
    </xdr:from>
    <xdr:to>
      <xdr:col>8</xdr:col>
      <xdr:colOff>44823</xdr:colOff>
      <xdr:row>31</xdr:row>
      <xdr:rowOff>56029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1084729" y="4168589"/>
          <a:ext cx="4518212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>
    <xdr:from>
      <xdr:col>6</xdr:col>
      <xdr:colOff>272868</xdr:colOff>
      <xdr:row>26</xdr:row>
      <xdr:rowOff>80122</xdr:rowOff>
    </xdr:from>
    <xdr:to>
      <xdr:col>9</xdr:col>
      <xdr:colOff>100858</xdr:colOff>
      <xdr:row>31</xdr:row>
      <xdr:rowOff>100853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4306986" y="4371975"/>
          <a:ext cx="2113990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22934</xdr:colOff>
      <xdr:row>47</xdr:row>
      <xdr:rowOff>88930</xdr:rowOff>
    </xdr:from>
    <xdr:to>
      <xdr:col>8</xdr:col>
      <xdr:colOff>1034904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5180041" y="7845001"/>
          <a:ext cx="7339292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22</xdr:col>
      <xdr:colOff>0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3856" y="0"/>
          <a:ext cx="2632982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48</xdr:row>
      <xdr:rowOff>33618</xdr:rowOff>
    </xdr:from>
    <xdr:to>
      <xdr:col>8</xdr:col>
      <xdr:colOff>0</xdr:colOff>
      <xdr:row>54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2294" y="8157883"/>
          <a:ext cx="6420971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>
    <xdr:from>
      <xdr:col>3</xdr:col>
      <xdr:colOff>784973</xdr:colOff>
      <xdr:row>49</xdr:row>
      <xdr:rowOff>102534</xdr:rowOff>
    </xdr:from>
    <xdr:to>
      <xdr:col>9</xdr:col>
      <xdr:colOff>504265</xdr:colOff>
      <xdr:row>54</xdr:row>
      <xdr:rowOff>123265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807885" y="7913034"/>
          <a:ext cx="7339292" cy="80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22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13</xdr:col>
      <xdr:colOff>0</xdr:colOff>
      <xdr:row>61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26776" y="8377518"/>
          <a:ext cx="64265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840441</xdr:colOff>
      <xdr:row>56</xdr:row>
      <xdr:rowOff>80122</xdr:rowOff>
    </xdr:from>
    <xdr:to>
      <xdr:col>13</xdr:col>
      <xdr:colOff>0</xdr:colOff>
      <xdr:row>61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5199529" y="10210240"/>
          <a:ext cx="4975412" cy="91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22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1098176</xdr:colOff>
      <xdr:row>55</xdr:row>
      <xdr:rowOff>33618</xdr:rowOff>
    </xdr:from>
    <xdr:to>
      <xdr:col>10</xdr:col>
      <xdr:colOff>0</xdr:colOff>
      <xdr:row>61</xdr:row>
      <xdr:rowOff>56029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326776" y="10072968"/>
          <a:ext cx="8836399" cy="1108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56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56</xdr:row>
      <xdr:rowOff>80122</xdr:rowOff>
    </xdr:from>
    <xdr:to>
      <xdr:col>10</xdr:col>
      <xdr:colOff>0</xdr:colOff>
      <xdr:row>61</xdr:row>
      <xdr:rowOff>100853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6521824" y="10423151"/>
          <a:ext cx="4583205" cy="917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22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1098176</xdr:colOff>
      <xdr:row>109</xdr:row>
      <xdr:rowOff>33618</xdr:rowOff>
    </xdr:from>
    <xdr:to>
      <xdr:col>10</xdr:col>
      <xdr:colOff>0</xdr:colOff>
      <xdr:row>115</xdr:row>
      <xdr:rowOff>56029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07676" y="17921568"/>
          <a:ext cx="932217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Abelardo Loscos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Director de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Tel: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 + (5255) 5249-8050</a:t>
          </a: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E-mail:</a:t>
          </a: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aloscos@hotelescity.com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110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18066122"/>
          <a:ext cx="641985" cy="799465"/>
        </a:xfrm>
        <a:prstGeom prst="rect">
          <a:avLst/>
        </a:prstGeom>
      </xdr:spPr>
    </xdr:pic>
    <xdr:clientData/>
  </xdr:oneCellAnchor>
  <xdr:twoCellAnchor>
    <xdr:from>
      <xdr:col>4</xdr:col>
      <xdr:colOff>638736</xdr:colOff>
      <xdr:row>110</xdr:row>
      <xdr:rowOff>80122</xdr:rowOff>
    </xdr:from>
    <xdr:to>
      <xdr:col>10</xdr:col>
      <xdr:colOff>0</xdr:colOff>
      <xdr:row>115</xdr:row>
      <xdr:rowOff>100853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4382061" y="18129997"/>
          <a:ext cx="5847789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</row>
    <row r="5" spans="2:10" ht="4.5" customHeight="1"/>
    <row r="6" spans="2:10">
      <c r="B6" s="52" t="s">
        <v>113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115</v>
      </c>
    </row>
    <row r="15" spans="2:10"/>
    <row r="16" spans="2:10">
      <c r="C16" s="60" t="s">
        <v>259</v>
      </c>
    </row>
    <row r="17" spans="1:10"/>
    <row r="18" spans="1:10">
      <c r="C18" s="60" t="s">
        <v>119</v>
      </c>
    </row>
    <row r="19" spans="1:10">
      <c r="C19" s="13"/>
    </row>
    <row r="20" spans="1:10">
      <c r="C20" s="60" t="s">
        <v>107</v>
      </c>
    </row>
    <row r="21" spans="1:10">
      <c r="C21" s="13"/>
    </row>
    <row r="22" spans="1:10">
      <c r="C22" s="60" t="s">
        <v>114</v>
      </c>
    </row>
    <row r="23" spans="1:10">
      <c r="C23" s="13"/>
    </row>
    <row r="24" spans="1:10">
      <c r="C24" s="60" t="s">
        <v>230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1" width="19.28515625" style="4" customWidth="1"/>
    <col min="22" max="22" width="0.7109375" style="4" customWidth="1"/>
    <col min="23" max="16384" width="8.5703125" style="4" hidden="1"/>
  </cols>
  <sheetData>
    <row r="1" spans="2:28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8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2:28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</row>
    <row r="4" spans="2:28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</row>
    <row r="5" spans="2:28" ht="12.75" customHeight="1"/>
    <row r="6" spans="2:28" ht="45" customHeight="1" thickBot="1">
      <c r="B6" s="6" t="s">
        <v>245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  <c r="U6" s="28" t="s">
        <v>273</v>
      </c>
    </row>
    <row r="7" spans="2:28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8">
      <c r="B8" s="52" t="s">
        <v>246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28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28">
      <c r="B10" s="4" t="s">
        <v>247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</row>
    <row r="11" spans="2:28">
      <c r="B11" s="4" t="s">
        <v>248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</row>
    <row r="12" spans="2:28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</row>
    <row r="13" spans="2:28">
      <c r="B13" s="4" t="s">
        <v>249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</row>
    <row r="14" spans="2:28">
      <c r="B14" s="4" t="s">
        <v>250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</row>
    <row r="15" spans="2:28">
      <c r="B15" s="3" t="s">
        <v>251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</row>
    <row r="16" spans="2:28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</row>
    <row r="17" spans="2:21">
      <c r="B17" s="52" t="s">
        <v>256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</row>
    <row r="18" spans="2:21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</row>
    <row r="19" spans="2:21">
      <c r="B19" s="4" t="s">
        <v>247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</row>
    <row r="20" spans="2:21">
      <c r="B20" s="4" t="s">
        <v>248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</row>
    <row r="21" spans="2:21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</row>
    <row r="22" spans="2:21">
      <c r="B22" s="4" t="s">
        <v>249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</row>
    <row r="23" spans="2:21">
      <c r="B23" s="4" t="s">
        <v>250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</row>
    <row r="24" spans="2:21">
      <c r="B24" s="3" t="s">
        <v>251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</row>
    <row r="25" spans="2:21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</row>
    <row r="26" spans="2:21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</row>
    <row r="27" spans="2:21">
      <c r="B27" s="52" t="s">
        <v>252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</row>
    <row r="28" spans="2:21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</row>
    <row r="29" spans="2:21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</row>
    <row r="30" spans="2:21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</row>
    <row r="31" spans="2:21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</row>
    <row r="32" spans="2:21">
      <c r="B32" s="4" t="s">
        <v>253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</row>
    <row r="33" spans="1:22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</row>
    <row r="34" spans="1:22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</row>
    <row r="35" spans="1:22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</row>
    <row r="36" spans="1:22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</row>
    <row r="37" spans="1:22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108557.37646457576</v>
      </c>
      <c r="P37" s="87">
        <v>129384.18502824396</v>
      </c>
      <c r="Q37" s="87">
        <v>123606.86863548515</v>
      </c>
      <c r="R37" s="87">
        <v>457218.01577233162</v>
      </c>
      <c r="S37" s="98">
        <v>118770.34111097065</v>
      </c>
      <c r="T37" s="98">
        <v>147361.89899202084</v>
      </c>
      <c r="U37" s="98">
        <v>156212.59569420479</v>
      </c>
    </row>
    <row r="38" spans="1:22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</row>
    <row r="39" spans="1:2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</row>
    <row r="40" spans="1:22">
      <c r="B40" s="4" t="s">
        <v>254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</row>
    <row r="41" spans="1:22" s="83" customFormat="1">
      <c r="B41" s="83" t="s">
        <v>255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</row>
    <row r="42" spans="1:22" s="83" customFormat="1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</row>
    <row r="43" spans="1:22" s="83" customFormat="1">
      <c r="B43" s="4" t="s">
        <v>257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14579.619119121689</v>
      </c>
      <c r="O43" s="87">
        <v>32003.258000000002</v>
      </c>
      <c r="P43" s="87">
        <v>36999.000186954014</v>
      </c>
      <c r="Q43" s="87">
        <v>42206.533159938452</v>
      </c>
      <c r="R43" s="87">
        <v>125035.89773902611</v>
      </c>
      <c r="S43" s="98">
        <v>37337.019696016789</v>
      </c>
      <c r="T43" s="98">
        <v>59766.601000000002</v>
      </c>
      <c r="U43" s="98">
        <v>50801.986379305425</v>
      </c>
    </row>
    <row r="44" spans="1:22" s="83" customFormat="1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</row>
    <row r="45" spans="1:22" s="83" customFormat="1">
      <c r="B45" s="3" t="s">
        <v>260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5.2995317505555778E-2</v>
      </c>
      <c r="O45" s="95">
        <v>0.1026100555184298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showGridLines="0" showRowColHeaders="0" zoomScale="85" zoomScaleNormal="85" workbookViewId="0"/>
  </sheetViews>
  <sheetFormatPr baseColWidth="10" defaultColWidth="0" defaultRowHeight="12.75" zeroHeight="1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1" width="19.28515625" style="4" customWidth="1"/>
    <col min="22" max="22" width="0.7109375" style="4" customWidth="1"/>
    <col min="23" max="30" width="0" style="4" hidden="1" customWidth="1"/>
    <col min="31" max="32" width="12.85546875" style="4" hidden="1" customWidth="1"/>
    <col min="33" max="16384" width="12.85546875" style="4" hidden="1"/>
  </cols>
  <sheetData>
    <row r="1" spans="2:28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2:28" ht="15.7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2:28" ht="15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</row>
    <row r="4" spans="2:28" ht="6.75" customHeight="1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</row>
    <row r="5" spans="2:28"/>
    <row r="6" spans="2:28" ht="45" customHeight="1" thickBot="1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266</v>
      </c>
      <c r="T6" s="104" t="s">
        <v>269</v>
      </c>
      <c r="U6" s="104" t="s">
        <v>273</v>
      </c>
    </row>
    <row r="7" spans="2:28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28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28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</row>
    <row r="10" spans="2:28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</row>
    <row r="11" spans="2:28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</row>
    <row r="12" spans="2:28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</row>
    <row r="13" spans="2:28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</row>
    <row r="14" spans="2:28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</row>
    <row r="15" spans="2:28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</row>
    <row r="16" spans="2:28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</row>
    <row r="17" spans="2:30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</row>
    <row r="18" spans="2:30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</row>
    <row r="19" spans="2:30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</row>
    <row r="20" spans="2:30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</row>
    <row r="21" spans="2:30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</row>
    <row r="22" spans="2:30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</row>
    <row r="23" spans="2:30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71797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</row>
    <row r="24" spans="2:30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</row>
    <row r="25" spans="2:30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</row>
    <row r="26" spans="2:30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</row>
    <row r="27" spans="2:30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</row>
    <row r="28" spans="2:30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</row>
    <row r="29" spans="2:30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</row>
    <row r="30" spans="2:30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</row>
    <row r="31" spans="2:30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</row>
    <row r="32" spans="2:30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</row>
    <row r="33" spans="2:31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</row>
    <row r="34" spans="2:31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</row>
    <row r="35" spans="2:31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</row>
    <row r="36" spans="2:31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</row>
    <row r="37" spans="2:31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</row>
    <row r="38" spans="2:31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</row>
    <row r="39" spans="2:31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</row>
    <row r="40" spans="2:31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</row>
    <row r="41" spans="2:31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</row>
    <row r="42" spans="2:31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</row>
    <row r="43" spans="2:31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</row>
    <row r="44" spans="2:31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</row>
    <row r="45" spans="2:31">
      <c r="B45" s="8" t="s">
        <v>257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14579.619119121689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</row>
    <row r="46" spans="2:31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1"/>
      <c r="O46" s="21"/>
      <c r="P46" s="21"/>
      <c r="Q46" s="21"/>
      <c r="R46" s="21"/>
      <c r="S46" s="112"/>
      <c r="T46" s="112"/>
      <c r="U46" s="112"/>
    </row>
    <row r="47" spans="2:31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5.2995317505555778E-2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1" width="16.85546875" style="31" customWidth="1"/>
    <col min="22" max="22" width="1.140625" style="31" customWidth="1"/>
    <col min="23" max="23" width="33" style="31" hidden="1" customWidth="1"/>
    <col min="24" max="34" width="12.85546875" style="31" hidden="1" customWidth="1"/>
    <col min="35" max="16384" width="12.85546875" style="31" hidden="1"/>
  </cols>
  <sheetData>
    <row r="1" spans="2:30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</row>
    <row r="2" spans="2:30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30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30" ht="3.75" customHeight="1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30"/>
    <row r="6" spans="2:30" ht="42" customHeight="1" thickBot="1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  <c r="U6" s="28" t="s">
        <v>273</v>
      </c>
    </row>
    <row r="7" spans="2:30" ht="15" thickTop="1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0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</row>
    <row r="9" spans="2:30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</row>
    <row r="10" spans="2:30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</row>
    <row r="11" spans="2:30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</row>
    <row r="12" spans="2:30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</row>
    <row r="13" spans="2:30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</row>
    <row r="14" spans="2:30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0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2:30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</row>
    <row r="17" spans="2:21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</row>
    <row r="18" spans="2:21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</row>
    <row r="19" spans="2:21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</row>
    <row r="20" spans="2:21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</row>
    <row r="21" spans="2:21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</row>
    <row r="22" spans="2:21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2:21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2:21" ht="15.75" customHeight="1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</row>
    <row r="26" spans="2:21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</row>
    <row r="27" spans="2:21">
      <c r="B27" s="36" t="s">
        <v>272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130204.13252844386</v>
      </c>
      <c r="R27" s="35">
        <v>130204.13252844386</v>
      </c>
      <c r="S27" s="35">
        <v>128041.3965913539</v>
      </c>
      <c r="T27" s="35">
        <v>179675.21464783169</v>
      </c>
      <c r="U27" s="35">
        <v>175440.76233783527</v>
      </c>
    </row>
    <row r="28" spans="2:21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</row>
    <row r="29" spans="2:21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</row>
    <row r="30" spans="2:21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</row>
    <row r="31" spans="2:21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360362.00695933442</v>
      </c>
      <c r="R31" s="38">
        <v>360362.00695933442</v>
      </c>
      <c r="S31" s="38">
        <v>345103.65936330653</v>
      </c>
      <c r="T31" s="38">
        <v>415348.54656350549</v>
      </c>
      <c r="U31" s="38">
        <v>422802.17703048943</v>
      </c>
    </row>
    <row r="32" spans="2:21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2:21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</row>
    <row r="34" spans="2:21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</row>
    <row r="35" spans="2:21">
      <c r="B35" s="36" t="s">
        <v>47</v>
      </c>
      <c r="C35" s="35">
        <v>465.4</v>
      </c>
      <c r="D35" s="35">
        <v>513.22758162790728</v>
      </c>
      <c r="E35" s="35">
        <v>561.04459325581433</v>
      </c>
      <c r="F35" s="35">
        <v>475.22532000000029</v>
      </c>
      <c r="G35" s="35">
        <v>1033.442</v>
      </c>
      <c r="H35" s="35">
        <v>1033.442</v>
      </c>
      <c r="I35" s="35">
        <v>1067.3779999999999</v>
      </c>
      <c r="J35" s="35">
        <v>1530.4784606829512</v>
      </c>
      <c r="K35" s="35">
        <v>1685.4489486449866</v>
      </c>
      <c r="L35" s="35">
        <v>1140.182</v>
      </c>
      <c r="M35" s="35">
        <v>1140.182</v>
      </c>
      <c r="N35" s="35">
        <v>1219.7147500000001</v>
      </c>
      <c r="O35" s="35">
        <v>1299.248</v>
      </c>
      <c r="P35" s="35">
        <v>1378.7812499999982</v>
      </c>
      <c r="Q35" s="35">
        <v>1514.1819999999982</v>
      </c>
      <c r="R35" s="35">
        <v>1514.1819999999982</v>
      </c>
      <c r="S35" s="35">
        <v>1682.22525</v>
      </c>
      <c r="T35" s="35">
        <v>4291.1776199999977</v>
      </c>
      <c r="U35" s="35">
        <v>6893.5169799999967</v>
      </c>
    </row>
    <row r="36" spans="2:21">
      <c r="B36" s="36" t="s">
        <v>90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10720.70628</v>
      </c>
      <c r="M36" s="35">
        <v>10720.70628</v>
      </c>
      <c r="N36" s="35">
        <v>12240.862639999999</v>
      </c>
      <c r="O36" s="35">
        <v>20752.223999999998</v>
      </c>
      <c r="P36" s="35">
        <v>15131.16122</v>
      </c>
      <c r="Q36" s="35">
        <v>13514.300303199243</v>
      </c>
      <c r="R36" s="35">
        <v>13514.300303199243</v>
      </c>
      <c r="S36" s="35">
        <v>12457.809876894002</v>
      </c>
      <c r="T36" s="35">
        <v>10177.296797290997</v>
      </c>
      <c r="U36" s="35">
        <v>14496.328225676047</v>
      </c>
    </row>
    <row r="37" spans="2:21">
      <c r="B37" s="36" t="s">
        <v>48</v>
      </c>
      <c r="C37" s="35">
        <v>248381</v>
      </c>
      <c r="D37" s="35">
        <v>243134.81222786102</v>
      </c>
      <c r="E37" s="35">
        <v>240818.87235858309</v>
      </c>
      <c r="F37" s="35">
        <v>236993.16327342892</v>
      </c>
      <c r="G37" s="35">
        <v>224713.50899999999</v>
      </c>
      <c r="H37" s="35">
        <v>224713.50899999999</v>
      </c>
      <c r="I37" s="35">
        <v>221883.91899999999</v>
      </c>
      <c r="J37" s="35">
        <v>166566.00792310727</v>
      </c>
      <c r="K37" s="35">
        <v>164754.24369280497</v>
      </c>
      <c r="L37" s="35">
        <v>153400.07443377242</v>
      </c>
      <c r="M37" s="35">
        <v>153400.07443377242</v>
      </c>
      <c r="N37" s="35">
        <v>162485.68959641436</v>
      </c>
      <c r="O37" s="35">
        <v>150342.33174835239</v>
      </c>
      <c r="P37" s="35">
        <v>154365.90760771013</v>
      </c>
      <c r="Q37" s="35">
        <v>102094.21728934775</v>
      </c>
      <c r="R37" s="35">
        <v>102094.21728934775</v>
      </c>
      <c r="S37" s="35">
        <v>93437.17777285137</v>
      </c>
      <c r="T37" s="35">
        <v>91566.942506265172</v>
      </c>
      <c r="U37" s="35">
        <v>91542.675461586579</v>
      </c>
    </row>
    <row r="38" spans="2:21">
      <c r="B38" s="40" t="s">
        <v>49</v>
      </c>
      <c r="C38" s="38">
        <v>1311401.0999999999</v>
      </c>
      <c r="D38" s="38">
        <v>1436851.1530123488</v>
      </c>
      <c r="E38" s="38">
        <v>1524383.7500046985</v>
      </c>
      <c r="F38" s="38">
        <v>1799289.1031744811</v>
      </c>
      <c r="G38" s="38">
        <v>1869149.2390000001</v>
      </c>
      <c r="H38" s="38">
        <v>1869149.2390000001</v>
      </c>
      <c r="I38" s="38">
        <v>1848704.1290000002</v>
      </c>
      <c r="J38" s="38">
        <v>1939462.5637648874</v>
      </c>
      <c r="K38" s="38">
        <v>2006779.9211304518</v>
      </c>
      <c r="L38" s="38">
        <v>2147726.7596569024</v>
      </c>
      <c r="M38" s="38">
        <v>2147726.7596569024</v>
      </c>
      <c r="N38" s="38">
        <v>2120394.3650552277</v>
      </c>
      <c r="O38" s="38">
        <v>2132933.0564702288</v>
      </c>
      <c r="P38" s="38">
        <v>2088077.56475426</v>
      </c>
      <c r="Q38" s="38">
        <v>1906333.6680540054</v>
      </c>
      <c r="R38" s="38">
        <v>1906333.6680540054</v>
      </c>
      <c r="S38" s="38">
        <v>1828660.28851094</v>
      </c>
      <c r="T38" s="38">
        <v>1843144.7464028441</v>
      </c>
      <c r="U38" s="38">
        <v>1916477.3339703204</v>
      </c>
    </row>
    <row r="39" spans="2:21">
      <c r="B39" s="37" t="s">
        <v>50</v>
      </c>
      <c r="C39" s="38">
        <v>1451889</v>
      </c>
      <c r="D39" s="38">
        <v>1605893.6510033826</v>
      </c>
      <c r="E39" s="38">
        <v>1699277.5389540384</v>
      </c>
      <c r="F39" s="38">
        <v>2021450.970129044</v>
      </c>
      <c r="G39" s="38">
        <v>2106142.659</v>
      </c>
      <c r="H39" s="38">
        <v>2106142.659</v>
      </c>
      <c r="I39" s="38">
        <v>2075102.5250000001</v>
      </c>
      <c r="J39" s="38">
        <v>2234763.9404683239</v>
      </c>
      <c r="K39" s="38">
        <v>2280869.3636984448</v>
      </c>
      <c r="L39" s="38">
        <v>2390298.927835403</v>
      </c>
      <c r="M39" s="38">
        <v>2390298.927835403</v>
      </c>
      <c r="N39" s="38">
        <v>2407523.2523395573</v>
      </c>
      <c r="O39" s="38">
        <v>2447172.7798143197</v>
      </c>
      <c r="P39" s="38">
        <v>2430276.5294985198</v>
      </c>
      <c r="Q39" s="38">
        <v>2266695.6750133396</v>
      </c>
      <c r="R39" s="38">
        <v>2266695.6750133396</v>
      </c>
      <c r="S39" s="38">
        <v>2173763.9478742499</v>
      </c>
      <c r="T39" s="38">
        <v>2258494.2929663495</v>
      </c>
      <c r="U39" s="38">
        <v>2339278.5110008097</v>
      </c>
    </row>
    <row r="40" spans="2:21"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2:21">
      <c r="B41" s="37" t="s">
        <v>51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</row>
    <row r="42" spans="2:21">
      <c r="B42" s="40" t="s">
        <v>52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2:21">
      <c r="B43" s="36" t="s">
        <v>53</v>
      </c>
      <c r="C43" s="35">
        <v>716942.8</v>
      </c>
      <c r="D43" s="35">
        <v>716942.82499999995</v>
      </c>
      <c r="E43" s="35">
        <v>716942.82499999995</v>
      </c>
      <c r="F43" s="35">
        <v>716942.82499999995</v>
      </c>
      <c r="G43" s="35">
        <v>716942.82499999995</v>
      </c>
      <c r="H43" s="35">
        <v>716942.82499999995</v>
      </c>
      <c r="I43" s="35">
        <v>716942.82499999995</v>
      </c>
      <c r="J43" s="35">
        <v>3010521.3129399996</v>
      </c>
      <c r="K43" s="35">
        <v>3010521.3129399996</v>
      </c>
      <c r="L43" s="35">
        <v>3642550.3339399998</v>
      </c>
      <c r="M43" s="35">
        <v>3642550.3339399998</v>
      </c>
      <c r="N43" s="35">
        <v>3631648.5009399988</v>
      </c>
      <c r="O43" s="35">
        <v>3688393.7988617509</v>
      </c>
      <c r="P43" s="35">
        <v>3709551.9356101723</v>
      </c>
      <c r="Q43" s="35">
        <v>5548574.6710160049</v>
      </c>
      <c r="R43" s="35">
        <v>5548574.6710160049</v>
      </c>
      <c r="S43" s="35">
        <v>5528852.9792980962</v>
      </c>
      <c r="T43" s="35">
        <v>6195353.1728607658</v>
      </c>
      <c r="U43" s="35">
        <v>6171002.0519211879</v>
      </c>
    </row>
    <row r="44" spans="2:21">
      <c r="B44" s="36" t="s">
        <v>54</v>
      </c>
      <c r="C44" s="35">
        <v>1074219.2</v>
      </c>
      <c r="D44" s="35">
        <v>1074219.173</v>
      </c>
      <c r="E44" s="35">
        <v>1074219.173</v>
      </c>
      <c r="F44" s="35">
        <v>1074219.173</v>
      </c>
      <c r="G44" s="35">
        <v>1074219.173</v>
      </c>
      <c r="H44" s="35">
        <v>1074219.173</v>
      </c>
      <c r="I44" s="35">
        <v>1074219.173</v>
      </c>
      <c r="J44" s="35">
        <v>684593.30708175164</v>
      </c>
      <c r="K44" s="35">
        <v>684593.30708175164</v>
      </c>
      <c r="L44" s="35">
        <v>52459.519921751496</v>
      </c>
      <c r="M44" s="35">
        <v>52459.519921751496</v>
      </c>
      <c r="N44" s="35">
        <v>52459.519921751496</v>
      </c>
      <c r="O44" s="35">
        <v>0</v>
      </c>
      <c r="P44" s="35">
        <v>0</v>
      </c>
      <c r="Q44" s="35">
        <v>660652.37369000004</v>
      </c>
      <c r="R44" s="35">
        <v>660652.37369000004</v>
      </c>
      <c r="S44" s="35">
        <v>660652.37369000004</v>
      </c>
      <c r="T44" s="35">
        <v>0</v>
      </c>
      <c r="U44" s="35">
        <v>0</v>
      </c>
    </row>
    <row r="45" spans="2:21">
      <c r="B45" s="36" t="s">
        <v>55</v>
      </c>
      <c r="C45" s="35">
        <v>644867.5</v>
      </c>
      <c r="D45" s="35">
        <v>646521.98308819602</v>
      </c>
      <c r="E45" s="35">
        <v>653570.19694447261</v>
      </c>
      <c r="F45" s="35">
        <v>658698.43956770271</v>
      </c>
      <c r="G45" s="35">
        <v>651702.83700000006</v>
      </c>
      <c r="H45" s="35">
        <v>651702.83700000006</v>
      </c>
      <c r="I45" s="35">
        <v>633987.80200000003</v>
      </c>
      <c r="J45" s="35">
        <v>601582.91155297484</v>
      </c>
      <c r="K45" s="35">
        <v>627388.65983121819</v>
      </c>
      <c r="L45" s="35">
        <v>645826.13726949494</v>
      </c>
      <c r="M45" s="35">
        <v>645826.13726949494</v>
      </c>
      <c r="N45" s="35">
        <v>659652.242691939</v>
      </c>
      <c r="O45" s="35">
        <v>693716.8494325619</v>
      </c>
      <c r="P45" s="35">
        <v>730716.84926951607</v>
      </c>
      <c r="Q45" s="35">
        <v>801248.04475464241</v>
      </c>
      <c r="R45" s="35">
        <v>801248.04475464241</v>
      </c>
      <c r="S45" s="35">
        <v>838585.06354480621</v>
      </c>
      <c r="T45" s="35">
        <v>898351.66395900492</v>
      </c>
      <c r="U45" s="35">
        <v>949152.6503383104</v>
      </c>
    </row>
    <row r="46" spans="2:21">
      <c r="B46" s="36" t="s">
        <v>91</v>
      </c>
      <c r="C46" s="35">
        <v>3211.4</v>
      </c>
      <c r="D46" s="62">
        <v>1722.9231004010298</v>
      </c>
      <c r="E46" s="62">
        <v>5301.1127407835356</v>
      </c>
      <c r="F46" s="62">
        <v>-778.61665021189253</v>
      </c>
      <c r="G46" s="62">
        <v>1187.2180000000001</v>
      </c>
      <c r="H46" s="35">
        <v>1187.2180000000001</v>
      </c>
      <c r="I46" s="62">
        <v>-6191.1850000000004</v>
      </c>
      <c r="J46" s="62">
        <v>-11449.754717812977</v>
      </c>
      <c r="K46" s="62">
        <v>-16545.440256414782</v>
      </c>
      <c r="L46" s="62">
        <v>-18764.943412328161</v>
      </c>
      <c r="M46" s="25">
        <v>-18764.943412328161</v>
      </c>
      <c r="N46" s="25">
        <v>-35969.59464584387</v>
      </c>
      <c r="O46" s="25">
        <v>-27261.497191088965</v>
      </c>
      <c r="P46" s="25">
        <v>-34614.157542331792</v>
      </c>
      <c r="Q46" s="25">
        <v>-51931</v>
      </c>
      <c r="R46" s="25">
        <v>-51930.259348894535</v>
      </c>
      <c r="S46" s="25">
        <v>-61610.584227059684</v>
      </c>
      <c r="T46" s="25">
        <v>-54097.677666359275</v>
      </c>
      <c r="U46" s="25">
        <v>-78476.21667622088</v>
      </c>
    </row>
    <row r="47" spans="2:21">
      <c r="B47" s="37" t="s">
        <v>56</v>
      </c>
      <c r="C47" s="38">
        <v>2439240.9</v>
      </c>
      <c r="D47" s="38">
        <v>2439406.9041885971</v>
      </c>
      <c r="E47" s="38">
        <v>2450033.307685256</v>
      </c>
      <c r="F47" s="38">
        <v>2449081.8209174904</v>
      </c>
      <c r="G47" s="38">
        <v>2444052.0529999998</v>
      </c>
      <c r="H47" s="38">
        <v>2444052.0529999998</v>
      </c>
      <c r="I47" s="38">
        <v>2418958.6149999998</v>
      </c>
      <c r="J47" s="38">
        <v>4285247.7768569132</v>
      </c>
      <c r="K47" s="38">
        <v>4305957.8395965546</v>
      </c>
      <c r="L47" s="38">
        <v>4322071.047718918</v>
      </c>
      <c r="M47" s="38">
        <v>4322071.047718918</v>
      </c>
      <c r="N47" s="38">
        <v>4307790.6689078454</v>
      </c>
      <c r="O47" s="38">
        <v>4354849.1511032237</v>
      </c>
      <c r="P47" s="38">
        <v>4405654.6273373561</v>
      </c>
      <c r="Q47" s="38">
        <v>6958544.8301117523</v>
      </c>
      <c r="R47" s="38">
        <v>6958544.8301117523</v>
      </c>
      <c r="S47" s="38">
        <v>6966478.8323058402</v>
      </c>
      <c r="T47" s="38">
        <v>7039607.1591534112</v>
      </c>
      <c r="U47" s="38">
        <v>7041679.4855832774</v>
      </c>
    </row>
    <row r="48" spans="2:21">
      <c r="B48" s="41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</row>
    <row r="49" spans="1:32">
      <c r="B49" s="42" t="s">
        <v>57</v>
      </c>
      <c r="C49" s="35">
        <v>730275.9</v>
      </c>
      <c r="D49" s="35">
        <v>782200.40690036444</v>
      </c>
      <c r="E49" s="35">
        <v>835603.49426011695</v>
      </c>
      <c r="F49" s="35">
        <v>839164.72099917976</v>
      </c>
      <c r="G49" s="35">
        <v>812909.24300000002</v>
      </c>
      <c r="H49" s="35">
        <v>812909.24300000002</v>
      </c>
      <c r="I49" s="35">
        <v>890434.25699999998</v>
      </c>
      <c r="J49" s="35">
        <v>678641.41556626162</v>
      </c>
      <c r="K49" s="35">
        <v>701421.9045579877</v>
      </c>
      <c r="L49" s="35">
        <v>703964.32090616715</v>
      </c>
      <c r="M49" s="35">
        <v>703964.32090616715</v>
      </c>
      <c r="N49" s="35">
        <v>708955.22047653771</v>
      </c>
      <c r="O49" s="35">
        <v>705400.35348032543</v>
      </c>
      <c r="P49" s="35">
        <v>714941.6338548467</v>
      </c>
      <c r="Q49" s="35">
        <v>696253.52762398636</v>
      </c>
      <c r="R49" s="35">
        <v>696253.52762398636</v>
      </c>
      <c r="S49" s="35">
        <v>706332.73154328193</v>
      </c>
      <c r="T49" s="35">
        <v>708332.41783306585</v>
      </c>
      <c r="U49" s="35">
        <v>726734.99801305984</v>
      </c>
    </row>
    <row r="50" spans="1:32">
      <c r="B50" s="41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32">
      <c r="B51" s="37" t="s">
        <v>58</v>
      </c>
      <c r="C51" s="38">
        <v>3169516.8</v>
      </c>
      <c r="D51" s="38">
        <v>3221607.3110889615</v>
      </c>
      <c r="E51" s="38">
        <v>3285636.801945373</v>
      </c>
      <c r="F51" s="38">
        <v>3288246.5419166703</v>
      </c>
      <c r="G51" s="38">
        <v>3256961.2960000001</v>
      </c>
      <c r="H51" s="38">
        <v>3256961.2960000001</v>
      </c>
      <c r="I51" s="38">
        <v>3309392.8719999995</v>
      </c>
      <c r="J51" s="38">
        <v>4963889.1924231751</v>
      </c>
      <c r="K51" s="38">
        <v>5007379.7441545427</v>
      </c>
      <c r="L51" s="38">
        <v>5026035.3686250849</v>
      </c>
      <c r="M51" s="38">
        <v>5026035.3686250849</v>
      </c>
      <c r="N51" s="38">
        <v>5016745.8893843833</v>
      </c>
      <c r="O51" s="38">
        <v>5060249.5045835488</v>
      </c>
      <c r="P51" s="38">
        <v>5120596.2611922026</v>
      </c>
      <c r="Q51" s="38">
        <v>7654798.3577357382</v>
      </c>
      <c r="R51" s="38">
        <v>7654798.3577357382</v>
      </c>
      <c r="S51" s="38">
        <v>7672811.5638491204</v>
      </c>
      <c r="T51" s="38">
        <v>7747938.5769864768</v>
      </c>
      <c r="U51" s="38">
        <v>7768414.483596337</v>
      </c>
    </row>
    <row r="52" spans="1:32">
      <c r="B52" s="36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32">
      <c r="B53" s="37" t="s">
        <v>6</v>
      </c>
      <c r="C53" s="38">
        <v>4621405.8</v>
      </c>
      <c r="D53" s="38">
        <v>4827500.9620923437</v>
      </c>
      <c r="E53" s="38">
        <v>4984914.3408994116</v>
      </c>
      <c r="F53" s="38">
        <v>5309697.5120457141</v>
      </c>
      <c r="G53" s="38">
        <v>5363103.9550000001</v>
      </c>
      <c r="H53" s="38">
        <v>5363103.9550000001</v>
      </c>
      <c r="I53" s="38">
        <v>5384495.3969999999</v>
      </c>
      <c r="J53" s="38">
        <v>7198651.1328914985</v>
      </c>
      <c r="K53" s="38">
        <v>7288248.1078529879</v>
      </c>
      <c r="L53" s="38">
        <v>7416334.2964604879</v>
      </c>
      <c r="M53" s="38">
        <v>7416334.2964604879</v>
      </c>
      <c r="N53" s="38">
        <v>7424269.1417239401</v>
      </c>
      <c r="O53" s="38">
        <v>7507422.2843978684</v>
      </c>
      <c r="P53" s="38">
        <v>7550872.7906907219</v>
      </c>
      <c r="Q53" s="38">
        <v>9921494.0327490773</v>
      </c>
      <c r="R53" s="38">
        <v>9921494.0327490773</v>
      </c>
      <c r="S53" s="38">
        <v>9846575.5117233749</v>
      </c>
      <c r="T53" s="38">
        <v>10006432.869952826</v>
      </c>
      <c r="U53" s="38">
        <v>10107692.994597146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31" customWidth="1"/>
    <col min="2" max="2" width="68.28515625" style="31" customWidth="1"/>
    <col min="3" max="6" width="13.28515625" style="31" customWidth="1"/>
    <col min="7" max="21" width="13" style="31" customWidth="1"/>
    <col min="22" max="22" width="0.85546875" style="31" customWidth="1"/>
    <col min="23" max="24" width="0" style="31" hidden="1" customWidth="1"/>
    <col min="25" max="16384" width="12.85546875" style="31" hidden="1"/>
  </cols>
  <sheetData>
    <row r="1" spans="2:21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8.2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>
      <c r="B5" s="45"/>
    </row>
    <row r="6" spans="2:21" ht="36" customHeight="1" thickBot="1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266</v>
      </c>
      <c r="T6" s="28" t="s">
        <v>269</v>
      </c>
      <c r="U6" s="28" t="s">
        <v>273</v>
      </c>
    </row>
    <row r="7" spans="2:21" ht="15" thickTop="1">
      <c r="B7" s="1"/>
      <c r="C7" s="2"/>
      <c r="D7" s="2"/>
      <c r="E7" s="2"/>
      <c r="F7" s="2"/>
      <c r="G7" s="2"/>
      <c r="H7" s="2"/>
      <c r="Q7" s="85"/>
    </row>
    <row r="8" spans="2:21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</row>
    <row r="9" spans="2:21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2:21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</row>
    <row r="11" spans="2:21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</row>
    <row r="12" spans="2:21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</row>
    <row r="13" spans="2:21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</row>
    <row r="14" spans="2:21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</row>
    <row r="15" spans="2:21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</row>
    <row r="16" spans="2:21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</row>
    <row r="17" spans="2:21">
      <c r="B17" s="46" t="s">
        <v>66</v>
      </c>
      <c r="C17" s="25">
        <v>-1701.127</v>
      </c>
      <c r="D17" s="25">
        <v>374.56599999999997</v>
      </c>
      <c r="E17" s="25">
        <v>214.78268642183974</v>
      </c>
      <c r="F17" s="25">
        <v>-816.6877750615339</v>
      </c>
      <c r="G17" s="25">
        <v>1662.6780886396944</v>
      </c>
      <c r="H17" s="25">
        <v>1435.3389999999999</v>
      </c>
      <c r="I17" s="25">
        <v>-470.61799999999999</v>
      </c>
      <c r="J17" s="25">
        <v>-803.18285400032437</v>
      </c>
      <c r="K17" s="25">
        <v>-496.16284722084691</v>
      </c>
      <c r="L17" s="25">
        <v>4964.942</v>
      </c>
      <c r="M17" s="25">
        <v>3194.9780000000001</v>
      </c>
      <c r="N17" s="11">
        <v>-660.76136999999994</v>
      </c>
      <c r="O17" s="11">
        <v>8322.6367865170396</v>
      </c>
      <c r="P17" s="11">
        <v>-3039.9954165170402</v>
      </c>
      <c r="Q17" s="11">
        <v>-2522.855</v>
      </c>
      <c r="R17" s="11">
        <v>88.373000000000005</v>
      </c>
      <c r="S17" s="11">
        <v>-741.397116214427</v>
      </c>
      <c r="T17" s="11">
        <v>1954.6225646978864</v>
      </c>
      <c r="U17" s="11">
        <v>-4086.7217936136994</v>
      </c>
    </row>
    <row r="18" spans="2:21">
      <c r="B18" s="46"/>
      <c r="C18" s="48">
        <v>190556.72</v>
      </c>
      <c r="D18" s="48">
        <v>48240.866999999998</v>
      </c>
      <c r="E18" s="48">
        <v>67015.971766089293</v>
      </c>
      <c r="F18" s="48">
        <v>76893.197774732515</v>
      </c>
      <c r="G18" s="48">
        <v>87717.361459178166</v>
      </c>
      <c r="H18" s="48">
        <v>279867.39799999999</v>
      </c>
      <c r="I18" s="48">
        <v>76100.721000000005</v>
      </c>
      <c r="J18" s="48">
        <v>84083.30006463069</v>
      </c>
      <c r="K18" s="48">
        <v>80871.40391746469</v>
      </c>
      <c r="L18" s="48">
        <v>95192.148000000001</v>
      </c>
      <c r="M18" s="48">
        <v>336247.57699999999</v>
      </c>
      <c r="N18" s="25">
        <v>75620.04611076627</v>
      </c>
      <c r="O18" s="25">
        <v>133181.30993433797</v>
      </c>
      <c r="P18" s="25">
        <v>126481.94993489578</v>
      </c>
      <c r="Q18" s="25">
        <v>131237.19902</v>
      </c>
      <c r="R18" s="25">
        <v>463178.31200000003</v>
      </c>
      <c r="S18" s="25">
        <v>124455.69527378558</v>
      </c>
      <c r="T18" s="25">
        <v>157476.20164469793</v>
      </c>
      <c r="U18" s="25">
        <v>158545.68601638629</v>
      </c>
    </row>
    <row r="19" spans="2:21">
      <c r="B19" s="49" t="s">
        <v>67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>
      <c r="B20" s="50" t="s">
        <v>94</v>
      </c>
      <c r="C20" s="25">
        <v>-57029.983</v>
      </c>
      <c r="D20" s="25">
        <v>-18909.427</v>
      </c>
      <c r="E20" s="25">
        <v>-17464.8178583031</v>
      </c>
      <c r="F20" s="25">
        <v>-9483.7446483246022</v>
      </c>
      <c r="G20" s="25">
        <v>-2104.4393412899972</v>
      </c>
      <c r="H20" s="25">
        <v>-47962.428</v>
      </c>
      <c r="I20" s="25">
        <v>6538.8879999999999</v>
      </c>
      <c r="J20" s="25">
        <v>-30432.219094366366</v>
      </c>
      <c r="K20" s="25">
        <v>-31815.00761311136</v>
      </c>
      <c r="L20" s="25">
        <v>-8989.8870000000006</v>
      </c>
      <c r="M20" s="25">
        <v>-64698.226000000002</v>
      </c>
      <c r="N20" s="25">
        <v>-29326.458448478952</v>
      </c>
      <c r="O20" s="25">
        <v>-12485.817859154089</v>
      </c>
      <c r="P20" s="25">
        <v>-29912.914692366961</v>
      </c>
      <c r="Q20" s="25">
        <v>22069.411</v>
      </c>
      <c r="R20" s="25">
        <v>-49655.78</v>
      </c>
      <c r="S20" s="25">
        <v>-33013</v>
      </c>
      <c r="T20" s="25">
        <v>14098.633208048002</v>
      </c>
      <c r="U20" s="25">
        <v>-33603.502412971917</v>
      </c>
    </row>
    <row r="21" spans="2:21">
      <c r="B21" s="50" t="s">
        <v>68</v>
      </c>
      <c r="C21" s="25">
        <v>-11798.968000000001</v>
      </c>
      <c r="D21" s="25">
        <v>5984.4949999999999</v>
      </c>
      <c r="E21" s="25">
        <v>-5491.910005013242</v>
      </c>
      <c r="F21" s="25">
        <v>380.37231079025565</v>
      </c>
      <c r="G21" s="25">
        <v>352.93669422298672</v>
      </c>
      <c r="H21" s="25">
        <v>1225.895</v>
      </c>
      <c r="I21" s="25">
        <v>-3819.953</v>
      </c>
      <c r="J21" s="25">
        <v>1763.4615890887155</v>
      </c>
      <c r="K21" s="25">
        <v>-2737.8699731447696</v>
      </c>
      <c r="L21" s="25">
        <v>7896.0039999999999</v>
      </c>
      <c r="M21" s="25">
        <v>3101.643</v>
      </c>
      <c r="N21" s="25">
        <v>-11013.353204279132</v>
      </c>
      <c r="O21" s="25">
        <v>-2218.8249212538899</v>
      </c>
      <c r="P21" s="25">
        <v>-12210.172874467</v>
      </c>
      <c r="Q21" s="25">
        <v>6560.3010000000004</v>
      </c>
      <c r="R21" s="25">
        <v>-18883.05</v>
      </c>
      <c r="S21" s="25">
        <v>-28542.313999999998</v>
      </c>
      <c r="T21" s="25">
        <v>-6276.125</v>
      </c>
      <c r="U21" s="25">
        <v>16413.393</v>
      </c>
    </row>
    <row r="22" spans="2:21">
      <c r="B22" s="50" t="s">
        <v>33</v>
      </c>
      <c r="C22" s="25">
        <v>-661.93</v>
      </c>
      <c r="D22" s="25">
        <v>-2801.3649999999998</v>
      </c>
      <c r="E22" s="25">
        <v>-2812.0588250147534</v>
      </c>
      <c r="F22" s="25">
        <v>30.4352681629844</v>
      </c>
      <c r="G22" s="25">
        <v>5081.8895568517692</v>
      </c>
      <c r="H22" s="25">
        <v>-501.09899999999999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-8486.848</v>
      </c>
      <c r="P22" s="25">
        <v>8486.848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</row>
    <row r="23" spans="2:21">
      <c r="B23" s="50" t="s">
        <v>69</v>
      </c>
      <c r="C23" s="25">
        <v>12640.721</v>
      </c>
      <c r="D23" s="25">
        <v>7849.7240000000002</v>
      </c>
      <c r="E23" s="25">
        <v>1935.5149520115108</v>
      </c>
      <c r="F23" s="25">
        <v>6273.9739979603883</v>
      </c>
      <c r="G23" s="25">
        <v>-6719.393949971899</v>
      </c>
      <c r="H23" s="25">
        <v>9339.8189999999995</v>
      </c>
      <c r="I23" s="25">
        <v>413.85399999999998</v>
      </c>
      <c r="J23" s="25">
        <v>4577.1479605917848</v>
      </c>
      <c r="K23" s="25">
        <v>-700.10783660172672</v>
      </c>
      <c r="L23" s="25">
        <v>-7348.357</v>
      </c>
      <c r="M23" s="25">
        <v>-3057.4630000000002</v>
      </c>
      <c r="N23" s="25">
        <v>20062.044292944825</v>
      </c>
      <c r="O23" s="25">
        <v>-4235.0970864360925</v>
      </c>
      <c r="P23" s="25">
        <v>7272.5027934912669</v>
      </c>
      <c r="Q23" s="25">
        <v>-21672.641</v>
      </c>
      <c r="R23" s="25">
        <v>1426.809</v>
      </c>
      <c r="S23" s="25">
        <v>-7849.652</v>
      </c>
      <c r="T23" s="25">
        <v>13367.606</v>
      </c>
      <c r="U23" s="25">
        <v>9233.4889999999996</v>
      </c>
    </row>
    <row r="24" spans="2:21">
      <c r="B24" s="50" t="s">
        <v>70</v>
      </c>
      <c r="C24" s="25">
        <v>13804.316000000001</v>
      </c>
      <c r="D24" s="25">
        <v>20633.483</v>
      </c>
      <c r="E24" s="25">
        <v>-5670.4329558236932</v>
      </c>
      <c r="F24" s="25">
        <v>19919.380748779928</v>
      </c>
      <c r="G24" s="25">
        <v>17869.356207043766</v>
      </c>
      <c r="H24" s="25">
        <v>52751.786</v>
      </c>
      <c r="I24" s="25">
        <v>-11053.1</v>
      </c>
      <c r="J24" s="25">
        <v>-64.902626644946636</v>
      </c>
      <c r="K24" s="25">
        <v>5427.3000496277255</v>
      </c>
      <c r="L24" s="25">
        <v>-11836.156000000001</v>
      </c>
      <c r="M24" s="25">
        <v>-17526.858</v>
      </c>
      <c r="N24" s="25">
        <v>25532.684060962154</v>
      </c>
      <c r="O24" s="25">
        <v>25759.072489146678</v>
      </c>
      <c r="P24" s="25">
        <v>815.28907258807862</v>
      </c>
      <c r="Q24" s="25">
        <v>1488.954</v>
      </c>
      <c r="R24" s="25">
        <v>53596</v>
      </c>
      <c r="S24" s="25">
        <v>-18473.782460323338</v>
      </c>
      <c r="T24" s="25">
        <v>46930.855636477783</v>
      </c>
      <c r="U24" s="25">
        <v>-1582.3853599963913</v>
      </c>
    </row>
    <row r="25" spans="2:21">
      <c r="B25" s="50" t="s">
        <v>47</v>
      </c>
      <c r="C25" s="25">
        <v>4044.0430000000001</v>
      </c>
      <c r="D25" s="25">
        <v>710.50300000000004</v>
      </c>
      <c r="E25" s="25">
        <v>5584.0675932558142</v>
      </c>
      <c r="F25" s="25">
        <v>5449.1807267441864</v>
      </c>
      <c r="G25" s="25">
        <v>-9979.491320000001</v>
      </c>
      <c r="H25" s="25">
        <v>1764.26</v>
      </c>
      <c r="I25" s="25">
        <v>-5635.4750000000004</v>
      </c>
      <c r="J25" s="25">
        <v>753.01797231336127</v>
      </c>
      <c r="K25" s="25">
        <v>1925.0302688464988</v>
      </c>
      <c r="L25" s="25">
        <v>-1429.9780000000001</v>
      </c>
      <c r="M25" s="25">
        <v>-4387.4049999999997</v>
      </c>
      <c r="N25" s="25">
        <v>553.16227995013242</v>
      </c>
      <c r="O25" s="25">
        <v>-348.03213635067897</v>
      </c>
      <c r="P25" s="25">
        <v>959.07485640054665</v>
      </c>
      <c r="Q25" s="25">
        <v>4954.8</v>
      </c>
      <c r="R25" s="25">
        <v>6119</v>
      </c>
      <c r="S25" s="25">
        <v>-7080.8459999999995</v>
      </c>
      <c r="T25" s="25">
        <v>1702.9159999999999</v>
      </c>
      <c r="U25" s="25">
        <v>967.6220000000003</v>
      </c>
    </row>
    <row r="26" spans="2:21">
      <c r="B26" s="50" t="s">
        <v>71</v>
      </c>
      <c r="C26" s="25">
        <v>-17986.441999999999</v>
      </c>
      <c r="D26" s="25">
        <v>-1236.23</v>
      </c>
      <c r="E26" s="25">
        <v>-1257.8514582647458</v>
      </c>
      <c r="F26" s="25">
        <v>-6020.8964097962189</v>
      </c>
      <c r="G26" s="25">
        <v>-18672.714131939036</v>
      </c>
      <c r="H26" s="25">
        <v>-27187.691999999999</v>
      </c>
      <c r="I26" s="25">
        <v>-5646.8590000000004</v>
      </c>
      <c r="J26" s="25">
        <v>-1343.2848794190436</v>
      </c>
      <c r="K26" s="25">
        <v>-1811.764230302304</v>
      </c>
      <c r="L26" s="25">
        <v>-13258.951999999999</v>
      </c>
      <c r="M26" s="25">
        <v>-22060.86</v>
      </c>
      <c r="N26" s="11">
        <v>-4677.4611105271397</v>
      </c>
      <c r="O26" s="11">
        <v>-29568.380532126557</v>
      </c>
      <c r="P26" s="11">
        <v>14750.175574082057</v>
      </c>
      <c r="Q26" s="11">
        <v>-17492</v>
      </c>
      <c r="R26" s="11">
        <v>-36988</v>
      </c>
      <c r="S26" s="11">
        <v>-11294.67423359878</v>
      </c>
      <c r="T26" s="11">
        <v>-9720.4690401597218</v>
      </c>
      <c r="U26" s="11">
        <v>-9520.2217651999999</v>
      </c>
    </row>
    <row r="27" spans="2:21" ht="15.75" customHeight="1">
      <c r="B27" s="51" t="s">
        <v>72</v>
      </c>
      <c r="C27" s="27">
        <v>133568.47699999998</v>
      </c>
      <c r="D27" s="27">
        <v>60472.049999999996</v>
      </c>
      <c r="E27" s="27">
        <v>41838.483208937083</v>
      </c>
      <c r="F27" s="27">
        <v>93441.899769049458</v>
      </c>
      <c r="G27" s="27">
        <v>73545.505174095757</v>
      </c>
      <c r="H27" s="27">
        <v>269297.93900000001</v>
      </c>
      <c r="I27" s="27">
        <v>56898.076000000015</v>
      </c>
      <c r="J27" s="27">
        <v>59336.520986194198</v>
      </c>
      <c r="K27" s="27">
        <v>51158.984582778758</v>
      </c>
      <c r="L27" s="27">
        <v>60224.821999999993</v>
      </c>
      <c r="M27" s="27">
        <v>227618.40799999994</v>
      </c>
      <c r="N27" s="27">
        <v>76750.663981338148</v>
      </c>
      <c r="O27" s="27">
        <v>101597.38188816336</v>
      </c>
      <c r="P27" s="27">
        <v>116642.75251142088</v>
      </c>
      <c r="Q27" s="27">
        <v>127146.02401999998</v>
      </c>
      <c r="R27" s="27">
        <v>418794.29100000003</v>
      </c>
      <c r="S27" s="27">
        <v>18201.426579863459</v>
      </c>
      <c r="T27" s="27">
        <v>217579.61844906397</v>
      </c>
      <c r="U27" s="27">
        <v>140454.08047821798</v>
      </c>
    </row>
    <row r="28" spans="2:21">
      <c r="B28" s="46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1">
      <c r="B29" s="49" t="s">
        <v>73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1" ht="25.5">
      <c r="B30" s="50" t="s">
        <v>74</v>
      </c>
      <c r="C30" s="25">
        <v>-766671.79599999997</v>
      </c>
      <c r="D30" s="25">
        <v>-222262.611</v>
      </c>
      <c r="E30" s="25">
        <v>-188834.59636150312</v>
      </c>
      <c r="F30" s="25">
        <v>-218541.40692186594</v>
      </c>
      <c r="G30" s="25">
        <v>-146507.83871663094</v>
      </c>
      <c r="H30" s="25">
        <v>-776146.45299999998</v>
      </c>
      <c r="I30" s="25">
        <v>-190120.13200000001</v>
      </c>
      <c r="J30" s="25">
        <v>-306097.08923504077</v>
      </c>
      <c r="K30" s="25">
        <v>-242915.5997936982</v>
      </c>
      <c r="L30" s="25">
        <v>-255102.745</v>
      </c>
      <c r="M30" s="25">
        <v>-994235.56599999999</v>
      </c>
      <c r="N30" s="25">
        <v>-216222.90108849379</v>
      </c>
      <c r="O30" s="25">
        <v>-254853.82396721284</v>
      </c>
      <c r="P30" s="25">
        <v>-302076.06993973232</v>
      </c>
      <c r="Q30" s="25">
        <v>-394202.7456945611</v>
      </c>
      <c r="R30" s="25">
        <v>-1167355.5406900002</v>
      </c>
      <c r="S30" s="25">
        <v>-281427.65547110775</v>
      </c>
      <c r="T30" s="25">
        <v>-317964.16989772406</v>
      </c>
      <c r="U30" s="25">
        <v>-304479.42449592624</v>
      </c>
    </row>
    <row r="31" spans="2:21">
      <c r="B31" s="50" t="s">
        <v>75</v>
      </c>
      <c r="C31" s="25">
        <v>-27915.261999999999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-66646.785100000008</v>
      </c>
      <c r="K31" s="25">
        <v>0</v>
      </c>
      <c r="L31" s="25">
        <v>0</v>
      </c>
      <c r="M31" s="25">
        <v>-66646.785000000003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</row>
    <row r="32" spans="2:21">
      <c r="B32" s="50" t="s">
        <v>112</v>
      </c>
      <c r="C32" s="25">
        <v>-71957.180999999997</v>
      </c>
      <c r="D32" s="25">
        <v>0</v>
      </c>
      <c r="E32" s="25">
        <v>0</v>
      </c>
      <c r="F32" s="25">
        <v>0</v>
      </c>
      <c r="G32" s="25">
        <v>0</v>
      </c>
      <c r="H32" s="25"/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</row>
    <row r="33" spans="2:21">
      <c r="B33" s="50" t="s">
        <v>76</v>
      </c>
      <c r="C33" s="25">
        <v>-8681.9189999999999</v>
      </c>
      <c r="D33" s="25">
        <v>6663.4790000000003</v>
      </c>
      <c r="E33" s="25">
        <v>-555.33207152777823</v>
      </c>
      <c r="F33" s="25">
        <v>1506.79773423611</v>
      </c>
      <c r="G33" s="25">
        <v>-107055.75366270833</v>
      </c>
      <c r="H33" s="25">
        <v>-99440.81</v>
      </c>
      <c r="I33" s="25">
        <v>11819.249</v>
      </c>
      <c r="J33" s="25">
        <v>8033.0446854166685</v>
      </c>
      <c r="K33" s="25">
        <v>-3184.1333657638879</v>
      </c>
      <c r="L33" s="25">
        <v>-9339.9959999999992</v>
      </c>
      <c r="M33" s="25">
        <v>7328.1639999999998</v>
      </c>
      <c r="N33" s="25">
        <v>-1083.297786666669</v>
      </c>
      <c r="O33" s="25">
        <v>-1083.297786666669</v>
      </c>
      <c r="P33" s="25">
        <v>-1083.2974266666622</v>
      </c>
      <c r="Q33" s="25">
        <v>4693.6270000000004</v>
      </c>
      <c r="R33" s="25">
        <v>1443.7339999999999</v>
      </c>
      <c r="S33" s="25">
        <v>213.86600000000001</v>
      </c>
      <c r="T33" s="25">
        <v>-11913.633</v>
      </c>
      <c r="U33" s="25">
        <v>-386.15899999999965</v>
      </c>
    </row>
    <row r="34" spans="2:21">
      <c r="B34" s="50" t="s">
        <v>77</v>
      </c>
      <c r="C34" s="25">
        <v>13185.974</v>
      </c>
      <c r="D34" s="25">
        <v>3351.45</v>
      </c>
      <c r="E34" s="25">
        <v>3570.4394328818621</v>
      </c>
      <c r="F34" s="25">
        <v>4285.0635222946048</v>
      </c>
      <c r="G34" s="25">
        <v>6057.6570448235325</v>
      </c>
      <c r="H34" s="25">
        <v>17264.61</v>
      </c>
      <c r="I34" s="25">
        <v>2847.232</v>
      </c>
      <c r="J34" s="25">
        <v>7478.3248851655571</v>
      </c>
      <c r="K34" s="25">
        <v>12796.357539424769</v>
      </c>
      <c r="L34" s="25">
        <v>15067.828</v>
      </c>
      <c r="M34" s="25">
        <v>38189.741999999998</v>
      </c>
      <c r="N34" s="25">
        <v>16360.551483784404</v>
      </c>
      <c r="O34" s="11">
        <v>4831.5745730931612</v>
      </c>
      <c r="P34" s="11">
        <v>7752.1159431224351</v>
      </c>
      <c r="Q34" s="11">
        <v>20554.374</v>
      </c>
      <c r="R34" s="11">
        <v>49498.616000000002</v>
      </c>
      <c r="S34" s="11">
        <v>20356.407999999999</v>
      </c>
      <c r="T34" s="11">
        <v>18979.829000000002</v>
      </c>
      <c r="U34" s="11">
        <v>18503.824999999997</v>
      </c>
    </row>
    <row r="35" spans="2:21">
      <c r="B35" s="51" t="s">
        <v>78</v>
      </c>
      <c r="C35" s="27">
        <v>-862040.18399999989</v>
      </c>
      <c r="D35" s="27">
        <v>-212247.682</v>
      </c>
      <c r="E35" s="27">
        <v>-185819.48900014904</v>
      </c>
      <c r="F35" s="27">
        <v>-212749.54566533523</v>
      </c>
      <c r="G35" s="27">
        <v>-247505.93533451573</v>
      </c>
      <c r="H35" s="27">
        <v>-858322.65300000005</v>
      </c>
      <c r="I35" s="27">
        <v>-175453.65100000001</v>
      </c>
      <c r="J35" s="27">
        <v>-357232.50476445857</v>
      </c>
      <c r="K35" s="27">
        <v>-233303.37562003732</v>
      </c>
      <c r="L35" s="27">
        <v>-249374.91299999997</v>
      </c>
      <c r="M35" s="27">
        <v>-1015364.4449999999</v>
      </c>
      <c r="N35" s="27">
        <v>-200945.64739137606</v>
      </c>
      <c r="O35" s="27">
        <v>-251105.54718078635</v>
      </c>
      <c r="P35" s="27">
        <v>-295407.25142327655</v>
      </c>
      <c r="Q35" s="27">
        <v>-368954.74469456112</v>
      </c>
      <c r="R35" s="27">
        <v>-1116413.1906900003</v>
      </c>
      <c r="S35" s="27">
        <v>-260858.38147110777</v>
      </c>
      <c r="T35" s="27">
        <v>-310897.973897724</v>
      </c>
      <c r="U35" s="27">
        <v>-286361.75849592622</v>
      </c>
    </row>
    <row r="36" spans="2:21">
      <c r="B36" s="46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>
      <c r="B37" s="49" t="s">
        <v>79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2:21" ht="12.75" customHeight="1">
      <c r="B38" s="50" t="s">
        <v>80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1607365.1785499998</v>
      </c>
      <c r="K38" s="25">
        <v>-46607.280039999961</v>
      </c>
      <c r="L38" s="25">
        <v>7987.0889999999999</v>
      </c>
      <c r="M38" s="25">
        <v>1568744.9879999999</v>
      </c>
      <c r="N38" s="25">
        <v>-10901.836000000954</v>
      </c>
      <c r="O38" s="25">
        <v>10901.836000000954</v>
      </c>
      <c r="P38" s="25">
        <v>16308.95451</v>
      </c>
      <c r="Q38" s="25">
        <v>2475103.0774899996</v>
      </c>
      <c r="R38" s="25">
        <v>2491412.0320000001</v>
      </c>
      <c r="S38" s="25">
        <v>0</v>
      </c>
      <c r="T38" s="25">
        <v>11238.422050000001</v>
      </c>
      <c r="U38" s="25">
        <v>0</v>
      </c>
    </row>
    <row r="39" spans="2:21">
      <c r="B39" s="50" t="s">
        <v>81</v>
      </c>
      <c r="C39" s="25">
        <v>123584.30899999999</v>
      </c>
      <c r="D39" s="25">
        <v>53404.076999999997</v>
      </c>
      <c r="E39" s="25">
        <v>48465.302560000004</v>
      </c>
      <c r="F39" s="25">
        <v>6288.2640000000001</v>
      </c>
      <c r="G39" s="25">
        <v>-3489.1315600000025</v>
      </c>
      <c r="H39" s="25">
        <v>104668.512</v>
      </c>
      <c r="I39" s="25">
        <v>123806.417</v>
      </c>
      <c r="J39" s="25">
        <v>58034.123139999989</v>
      </c>
      <c r="K39" s="25">
        <v>18577.586500000001</v>
      </c>
      <c r="L39" s="25">
        <v>3488.087</v>
      </c>
      <c r="M39" s="25">
        <v>203906.21400000001</v>
      </c>
      <c r="N39" s="25">
        <v>2172.5210000000002</v>
      </c>
      <c r="O39" s="25">
        <v>25782.5265</v>
      </c>
      <c r="P39" s="25">
        <v>1206.9079999999999</v>
      </c>
      <c r="Q39" s="25">
        <v>7054.8434999999999</v>
      </c>
      <c r="R39" s="25">
        <v>36216.799490000005</v>
      </c>
      <c r="S39" s="25">
        <v>2237.509</v>
      </c>
      <c r="T39" s="25">
        <v>6816.4</v>
      </c>
      <c r="U39" s="25">
        <v>11894.107</v>
      </c>
    </row>
    <row r="40" spans="2:21">
      <c r="B40" s="50" t="s">
        <v>92</v>
      </c>
      <c r="C40" s="25">
        <v>0</v>
      </c>
      <c r="D40" s="25">
        <v>0</v>
      </c>
      <c r="E40" s="25">
        <v>0</v>
      </c>
      <c r="F40" s="25">
        <v>0</v>
      </c>
      <c r="G40" s="25">
        <v>-4511.348</v>
      </c>
      <c r="H40" s="25">
        <v>-4511.348</v>
      </c>
      <c r="I40" s="25">
        <v>0</v>
      </c>
      <c r="J40" s="25">
        <v>0</v>
      </c>
      <c r="K40" s="25">
        <v>0</v>
      </c>
      <c r="L40" s="25">
        <v>-3382</v>
      </c>
      <c r="M40" s="25">
        <v>-3382</v>
      </c>
      <c r="N40" s="25">
        <v>0</v>
      </c>
      <c r="O40" s="25">
        <v>0</v>
      </c>
      <c r="P40" s="25">
        <v>0</v>
      </c>
      <c r="Q40" s="25">
        <v>-2750</v>
      </c>
      <c r="R40" s="25">
        <v>-2750</v>
      </c>
      <c r="S40" s="25">
        <v>0</v>
      </c>
      <c r="T40" s="25">
        <v>-6423.5765000000001</v>
      </c>
      <c r="U40" s="25">
        <v>0</v>
      </c>
    </row>
    <row r="41" spans="2:21">
      <c r="B41" s="50" t="s">
        <v>93</v>
      </c>
      <c r="C41" s="25">
        <v>0</v>
      </c>
      <c r="D41" s="25">
        <v>0</v>
      </c>
      <c r="E41" s="25">
        <v>0</v>
      </c>
      <c r="F41" s="25">
        <v>0</v>
      </c>
      <c r="G41" s="25">
        <v>-2351.2539999999999</v>
      </c>
      <c r="H41" s="25">
        <v>-2351.2539999999999</v>
      </c>
      <c r="I41" s="25">
        <v>0</v>
      </c>
      <c r="J41" s="25">
        <v>0</v>
      </c>
      <c r="K41" s="25">
        <v>0</v>
      </c>
      <c r="L41" s="25">
        <v>-4600</v>
      </c>
      <c r="M41" s="25">
        <v>-4600</v>
      </c>
      <c r="N41" s="25">
        <v>0</v>
      </c>
      <c r="O41" s="25">
        <v>0</v>
      </c>
      <c r="P41" s="25">
        <v>0</v>
      </c>
      <c r="Q41" s="25">
        <v>-1000</v>
      </c>
      <c r="R41" s="25">
        <v>-1000</v>
      </c>
      <c r="S41" s="25">
        <v>0</v>
      </c>
      <c r="T41" s="25">
        <v>-5000</v>
      </c>
      <c r="U41" s="25">
        <v>0</v>
      </c>
    </row>
    <row r="42" spans="2:21">
      <c r="B42" s="50" t="s">
        <v>258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-1766.8910000000001</v>
      </c>
      <c r="Q42" s="25">
        <v>0</v>
      </c>
      <c r="R42" s="25">
        <v>-1766.8910000000001</v>
      </c>
      <c r="S42" s="25">
        <v>-19721.674629999998</v>
      </c>
      <c r="T42" s="25">
        <v>-5390.6024037010002</v>
      </c>
      <c r="U42" s="25">
        <v>-24351.120440246006</v>
      </c>
    </row>
    <row r="43" spans="2:21">
      <c r="B43" s="50" t="s">
        <v>20</v>
      </c>
      <c r="C43" s="25">
        <v>-80807.236000000004</v>
      </c>
      <c r="D43" s="25">
        <v>-24054.253000000001</v>
      </c>
      <c r="E43" s="25">
        <v>-10620.380519606344</v>
      </c>
      <c r="F43" s="25">
        <v>-43798.581897254924</v>
      </c>
      <c r="G43" s="25">
        <v>-14538.095583138735</v>
      </c>
      <c r="H43" s="25">
        <v>-93011.311000000002</v>
      </c>
      <c r="I43" s="25">
        <v>-21307.418000000001</v>
      </c>
      <c r="J43" s="25">
        <v>-22622.991890118061</v>
      </c>
      <c r="K43" s="25">
        <v>-27036.646008834363</v>
      </c>
      <c r="L43" s="25">
        <v>-27022.866000000002</v>
      </c>
      <c r="M43" s="25">
        <v>-97989.922000000006</v>
      </c>
      <c r="N43" s="25">
        <v>-37115.262456874414</v>
      </c>
      <c r="O43" s="25">
        <v>-25469.183808446243</v>
      </c>
      <c r="P43" s="25">
        <v>-33944.706734679341</v>
      </c>
      <c r="Q43" s="25">
        <v>-17256</v>
      </c>
      <c r="R43" s="25">
        <v>-113786</v>
      </c>
      <c r="S43" s="25">
        <v>-38294.226999999999</v>
      </c>
      <c r="T43" s="25">
        <v>-23404.78</v>
      </c>
      <c r="U43" s="25">
        <v>-31938.089999999997</v>
      </c>
    </row>
    <row r="44" spans="2:21" ht="12.75" customHeight="1">
      <c r="B44" s="50" t="s">
        <v>82</v>
      </c>
      <c r="C44" s="25">
        <v>528311.84900000005</v>
      </c>
      <c r="D44" s="25">
        <v>221819.92300000001</v>
      </c>
      <c r="E44" s="25">
        <v>107763.38019</v>
      </c>
      <c r="F44" s="25">
        <v>871303.4138445775</v>
      </c>
      <c r="G44" s="25">
        <v>128994.33096542238</v>
      </c>
      <c r="H44" s="25">
        <v>1329881.048</v>
      </c>
      <c r="I44" s="25">
        <v>19156.707999999999</v>
      </c>
      <c r="J44" s="25">
        <v>218716.639</v>
      </c>
      <c r="K44" s="25">
        <v>206369.31599999999</v>
      </c>
      <c r="L44" s="25">
        <v>340415.02299999999</v>
      </c>
      <c r="M44" s="25">
        <v>784657.68599999999</v>
      </c>
      <c r="N44" s="25">
        <v>110000</v>
      </c>
      <c r="O44" s="25">
        <v>155000</v>
      </c>
      <c r="P44" s="25">
        <v>120000</v>
      </c>
      <c r="Q44" s="25">
        <v>0</v>
      </c>
      <c r="R44" s="25">
        <v>385000</v>
      </c>
      <c r="S44" s="25">
        <v>0</v>
      </c>
      <c r="T44" s="25">
        <v>50000</v>
      </c>
      <c r="U44" s="25">
        <v>127885.99821379327</v>
      </c>
    </row>
    <row r="45" spans="2:21">
      <c r="B45" s="50" t="s">
        <v>267</v>
      </c>
      <c r="C45" s="25">
        <v>-173521.90700000001</v>
      </c>
      <c r="D45" s="25">
        <v>-87855.410999999993</v>
      </c>
      <c r="E45" s="25">
        <v>-14471.104120000005</v>
      </c>
      <c r="F45" s="25">
        <v>-584465.6846599998</v>
      </c>
      <c r="G45" s="25">
        <v>-39316.664220000144</v>
      </c>
      <c r="H45" s="25">
        <v>-726108.86399999994</v>
      </c>
      <c r="I45" s="25">
        <v>-21773.488000000001</v>
      </c>
      <c r="J45" s="25">
        <v>-78191.312000000005</v>
      </c>
      <c r="K45" s="25">
        <v>-140862.14343999999</v>
      </c>
      <c r="L45" s="25">
        <v>-171335.443</v>
      </c>
      <c r="M45" s="25">
        <v>-412162.38699999999</v>
      </c>
      <c r="N45" s="25">
        <v>-130068.86914989998</v>
      </c>
      <c r="O45" s="25">
        <v>-146945.34055000005</v>
      </c>
      <c r="P45" s="25">
        <v>-151525.11530009998</v>
      </c>
      <c r="Q45" s="25">
        <v>-142472.88699999999</v>
      </c>
      <c r="R45" s="25">
        <v>-571012.21200000006</v>
      </c>
      <c r="S45" s="25">
        <v>-53573.425999999999</v>
      </c>
      <c r="T45" s="25">
        <v>-35811.163999999997</v>
      </c>
      <c r="U45" s="25">
        <v>-66208.820000000007</v>
      </c>
    </row>
    <row r="46" spans="2:21" ht="14.25" customHeight="1">
      <c r="B46" s="50" t="s">
        <v>83</v>
      </c>
      <c r="C46" s="25">
        <v>0</v>
      </c>
      <c r="D46" s="25">
        <v>0</v>
      </c>
      <c r="E46" s="25">
        <v>0</v>
      </c>
      <c r="F46" s="25">
        <v>0</v>
      </c>
      <c r="G46" s="25">
        <v>-32000</v>
      </c>
      <c r="H46" s="25">
        <v>-32000</v>
      </c>
      <c r="I46" s="25">
        <v>-71500</v>
      </c>
      <c r="J46" s="25">
        <v>-33971.998500000002</v>
      </c>
      <c r="K46" s="25">
        <v>0</v>
      </c>
      <c r="L46" s="25">
        <v>0</v>
      </c>
      <c r="M46" s="25">
        <v>-105471</v>
      </c>
      <c r="N46" s="25">
        <v>0</v>
      </c>
      <c r="O46" s="25">
        <v>-27500</v>
      </c>
      <c r="P46" s="25">
        <v>0</v>
      </c>
      <c r="Q46" s="25">
        <v>0</v>
      </c>
      <c r="R46" s="25">
        <v>-27500</v>
      </c>
      <c r="S46" s="25">
        <v>0</v>
      </c>
      <c r="T46" s="25">
        <v>0</v>
      </c>
      <c r="U46" s="25">
        <v>0</v>
      </c>
    </row>
    <row r="47" spans="2:21" ht="14.25" customHeight="1">
      <c r="B47" s="46" t="s">
        <v>88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12317.157999999999</v>
      </c>
      <c r="L47" s="25">
        <v>-4812.6639999999998</v>
      </c>
      <c r="M47" s="25">
        <v>7504.4939999999997</v>
      </c>
      <c r="N47" s="25">
        <v>963.83488538861991</v>
      </c>
      <c r="O47" s="11">
        <v>-963.83488538861991</v>
      </c>
      <c r="P47" s="11">
        <v>0</v>
      </c>
      <c r="Q47" s="11">
        <v>-3342.1930000000002</v>
      </c>
      <c r="R47" s="11">
        <v>0</v>
      </c>
      <c r="S47" s="25">
        <v>0</v>
      </c>
      <c r="T47" s="25">
        <v>0</v>
      </c>
      <c r="U47" s="25">
        <v>0</v>
      </c>
    </row>
    <row r="48" spans="2:21">
      <c r="B48" s="51" t="s">
        <v>84</v>
      </c>
      <c r="C48" s="27">
        <v>397567.01500000001</v>
      </c>
      <c r="D48" s="27">
        <v>163314.33600000001</v>
      </c>
      <c r="E48" s="27">
        <v>131137.19811039366</v>
      </c>
      <c r="F48" s="27">
        <v>249327.41128732276</v>
      </c>
      <c r="G48" s="27">
        <v>32787.837602283507</v>
      </c>
      <c r="H48" s="27">
        <v>576566.78299999994</v>
      </c>
      <c r="I48" s="27">
        <v>28382.218999999997</v>
      </c>
      <c r="J48" s="27">
        <v>1749329.6382998819</v>
      </c>
      <c r="K48" s="27">
        <v>22757.991011165697</v>
      </c>
      <c r="L48" s="27">
        <v>140737.226</v>
      </c>
      <c r="M48" s="27">
        <v>1941208.0729999999</v>
      </c>
      <c r="N48" s="27">
        <v>-64949.611721386733</v>
      </c>
      <c r="O48" s="27">
        <v>-9193.9967438339736</v>
      </c>
      <c r="P48" s="27">
        <v>-49720.833194779349</v>
      </c>
      <c r="Q48" s="27">
        <v>2315335.8409899995</v>
      </c>
      <c r="R48" s="27">
        <v>2194813.7284900006</v>
      </c>
      <c r="S48" s="27">
        <v>-109350.81862999999</v>
      </c>
      <c r="T48" s="27">
        <v>-7975.3008537009919</v>
      </c>
      <c r="U48" s="27">
        <v>17282.074773547254</v>
      </c>
    </row>
    <row r="49" spans="1:22">
      <c r="B49" s="46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2">
      <c r="B50" s="46" t="s">
        <v>85</v>
      </c>
      <c r="C50" s="25">
        <v>-330904.69199999998</v>
      </c>
      <c r="D50" s="25">
        <v>11538.704000000005</v>
      </c>
      <c r="E50" s="25">
        <v>-12843.807680818303</v>
      </c>
      <c r="F50" s="25">
        <v>130019.76539103698</v>
      </c>
      <c r="G50" s="25">
        <v>-141172.59255813644</v>
      </c>
      <c r="H50" s="25">
        <v>-12457.931000000099</v>
      </c>
      <c r="I50" s="25">
        <v>-90173.356000000014</v>
      </c>
      <c r="J50" s="25">
        <v>1451433.6545216176</v>
      </c>
      <c r="K50" s="25">
        <v>-159386.40002609286</v>
      </c>
      <c r="L50" s="25">
        <v>-48412.864999999983</v>
      </c>
      <c r="M50" s="25">
        <v>1153462.0359999998</v>
      </c>
      <c r="N50" s="25">
        <v>-189144.59513142466</v>
      </c>
      <c r="O50" s="25">
        <v>-158702.16141136151</v>
      </c>
      <c r="P50" s="25">
        <v>-228485.34990852801</v>
      </c>
      <c r="Q50" s="25">
        <v>2073527.1203154381</v>
      </c>
      <c r="R50" s="25">
        <v>1497194.8288000003</v>
      </c>
      <c r="S50" s="25">
        <v>-352007.77352124429</v>
      </c>
      <c r="T50" s="25">
        <v>-101293.65630236102</v>
      </c>
      <c r="U50" s="25">
        <v>-128625.603244161</v>
      </c>
    </row>
    <row r="51" spans="1:22">
      <c r="B51" s="46" t="s">
        <v>86</v>
      </c>
      <c r="C51" s="25">
        <v>896108.21499999997</v>
      </c>
      <c r="D51" s="25">
        <v>571182.85800000001</v>
      </c>
      <c r="E51" s="25">
        <v>580542.92599999998</v>
      </c>
      <c r="F51" s="25">
        <v>560156.76831918175</v>
      </c>
      <c r="G51" s="25">
        <v>693939.42971021868</v>
      </c>
      <c r="H51" s="25">
        <v>571182.85800000001</v>
      </c>
      <c r="I51" s="25">
        <v>555008.60699999996</v>
      </c>
      <c r="J51" s="25">
        <v>453782.59499999991</v>
      </c>
      <c r="K51" s="25">
        <v>1929156.6455216175</v>
      </c>
      <c r="L51" s="25">
        <v>1771004.0054955247</v>
      </c>
      <c r="M51" s="25">
        <v>555008.60699999996</v>
      </c>
      <c r="N51" s="25">
        <v>1687289.8901710624</v>
      </c>
      <c r="O51" s="25">
        <v>1474997.4382638303</v>
      </c>
      <c r="P51" s="25">
        <v>1328502.361</v>
      </c>
      <c r="Q51" s="25">
        <v>1137657.9245439915</v>
      </c>
      <c r="R51" s="25">
        <v>1687289.89</v>
      </c>
      <c r="S51" s="25">
        <v>3184473.5440000002</v>
      </c>
      <c r="T51" s="25">
        <v>2843215.3271643701</v>
      </c>
      <c r="U51" s="25">
        <v>2727984.6974704275</v>
      </c>
    </row>
    <row r="52" spans="1:22" ht="25.5">
      <c r="B52" s="46" t="s">
        <v>87</v>
      </c>
      <c r="C52" s="25">
        <v>5979.335</v>
      </c>
      <c r="D52" s="25">
        <v>-2178.636</v>
      </c>
      <c r="E52" s="25">
        <v>-7542.35</v>
      </c>
      <c r="F52" s="25">
        <v>3762.8960000000002</v>
      </c>
      <c r="G52" s="25">
        <v>2242.77</v>
      </c>
      <c r="H52" s="25">
        <v>-3716.32</v>
      </c>
      <c r="I52" s="25">
        <v>-11052.656000000001</v>
      </c>
      <c r="J52" s="25">
        <v>23940.396000000001</v>
      </c>
      <c r="K52" s="25">
        <v>1233.76</v>
      </c>
      <c r="L52" s="25">
        <v>-35302.254000000001</v>
      </c>
      <c r="M52" s="25">
        <v>-21179.754000000001</v>
      </c>
      <c r="N52" s="25">
        <v>-23147.856775807599</v>
      </c>
      <c r="O52" s="25">
        <v>12208.084342249962</v>
      </c>
      <c r="P52" s="25">
        <v>37640.913452519198</v>
      </c>
      <c r="Q52" s="25">
        <v>-26712.261018961563</v>
      </c>
      <c r="R52" s="25">
        <v>-11.12</v>
      </c>
      <c r="S52" s="25">
        <v>10749.285082274364</v>
      </c>
      <c r="T52" s="25">
        <v>-13936.973391581787</v>
      </c>
      <c r="U52" s="25">
        <v>16402.824808902467</v>
      </c>
    </row>
    <row r="53" spans="1:22">
      <c r="B53" s="49" t="s">
        <v>89</v>
      </c>
      <c r="C53" s="27">
        <v>571182.85800000001</v>
      </c>
      <c r="D53" s="27">
        <v>580542.92599999998</v>
      </c>
      <c r="E53" s="27">
        <v>560156.76831918175</v>
      </c>
      <c r="F53" s="27">
        <v>693939.42971021868</v>
      </c>
      <c r="G53" s="27">
        <v>555009.60715208226</v>
      </c>
      <c r="H53" s="27">
        <v>555008.60699999996</v>
      </c>
      <c r="I53" s="27">
        <v>453782.59499999991</v>
      </c>
      <c r="J53" s="27">
        <v>1929156.6455216175</v>
      </c>
      <c r="K53" s="27">
        <v>1771004.0054955247</v>
      </c>
      <c r="L53" s="27">
        <v>1687288.8864955248</v>
      </c>
      <c r="M53" s="27">
        <v>1687290.8889999997</v>
      </c>
      <c r="N53" s="27">
        <v>1474997.43826383</v>
      </c>
      <c r="O53" s="27">
        <v>1328503.3611947186</v>
      </c>
      <c r="P53" s="27">
        <v>1137657.9245439915</v>
      </c>
      <c r="Q53" s="27">
        <v>3184473.7838404682</v>
      </c>
      <c r="R53" s="27">
        <v>3184473.5987999998</v>
      </c>
      <c r="S53" s="27">
        <v>2843215.0555610307</v>
      </c>
      <c r="T53" s="27">
        <v>2727984.6974704275</v>
      </c>
      <c r="U53" s="27">
        <v>2615764.9190351688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/>
    <row r="6" spans="2:21">
      <c r="B6" s="64" t="s">
        <v>214</v>
      </c>
      <c r="C6" s="3"/>
      <c r="D6" s="3"/>
      <c r="E6" s="3"/>
      <c r="F6" s="3"/>
      <c r="G6" s="3"/>
      <c r="H6" s="3"/>
      <c r="I6" s="3"/>
      <c r="J6" s="3"/>
      <c r="L6" s="64" t="s">
        <v>224</v>
      </c>
      <c r="M6" s="3"/>
      <c r="N6" s="3"/>
      <c r="O6" s="3"/>
    </row>
    <row r="7" spans="2:21"/>
    <row r="8" spans="2:21" ht="25.5">
      <c r="B8" s="65" t="s">
        <v>215</v>
      </c>
      <c r="C8" s="66" t="s">
        <v>216</v>
      </c>
      <c r="D8" s="67" t="s">
        <v>217</v>
      </c>
      <c r="E8" s="67" t="s">
        <v>218</v>
      </c>
      <c r="F8" s="67" t="s">
        <v>219</v>
      </c>
      <c r="G8" s="68" t="s">
        <v>220</v>
      </c>
      <c r="H8" s="68" t="s">
        <v>221</v>
      </c>
      <c r="I8" s="68" t="s">
        <v>222</v>
      </c>
      <c r="J8" s="68" t="s">
        <v>223</v>
      </c>
    </row>
    <row r="9" spans="2:21">
      <c r="B9" s="53">
        <v>1</v>
      </c>
      <c r="C9" s="4" t="s">
        <v>120</v>
      </c>
      <c r="D9" s="53" t="s">
        <v>121</v>
      </c>
      <c r="E9" s="53" t="s">
        <v>227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18.12054794520548</v>
      </c>
    </row>
    <row r="10" spans="2:21">
      <c r="B10" s="53">
        <v>2</v>
      </c>
      <c r="C10" s="4" t="s">
        <v>124</v>
      </c>
      <c r="D10" s="53" t="s">
        <v>121</v>
      </c>
      <c r="E10" s="53" t="s">
        <v>227</v>
      </c>
      <c r="F10" s="77">
        <v>37803</v>
      </c>
      <c r="G10" s="53">
        <v>120</v>
      </c>
      <c r="H10" s="53" t="s">
        <v>122</v>
      </c>
      <c r="I10" s="53" t="s">
        <v>238</v>
      </c>
      <c r="J10" s="69">
        <f t="shared" ref="J10:J73" ca="1" si="0">(TODAY()-F10)/365</f>
        <v>17.953424657534246</v>
      </c>
    </row>
    <row r="11" spans="2:21">
      <c r="B11" s="53">
        <v>3</v>
      </c>
      <c r="C11" s="4" t="s">
        <v>126</v>
      </c>
      <c r="D11" s="53" t="s">
        <v>121</v>
      </c>
      <c r="E11" s="53" t="s">
        <v>227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17.701369863013699</v>
      </c>
    </row>
    <row r="12" spans="2:21">
      <c r="B12" s="53">
        <v>4</v>
      </c>
      <c r="C12" s="4" t="s">
        <v>128</v>
      </c>
      <c r="D12" s="53" t="s">
        <v>121</v>
      </c>
      <c r="E12" s="53" t="s">
        <v>227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17.616438356164384</v>
      </c>
    </row>
    <row r="13" spans="2:21">
      <c r="B13" s="70">
        <v>5</v>
      </c>
      <c r="C13" s="71" t="s">
        <v>129</v>
      </c>
      <c r="D13" s="70" t="s">
        <v>121</v>
      </c>
      <c r="E13" s="70" t="s">
        <v>227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17.534246575342465</v>
      </c>
    </row>
    <row r="14" spans="2:21">
      <c r="B14" s="53">
        <v>6</v>
      </c>
      <c r="C14" s="4" t="s">
        <v>131</v>
      </c>
      <c r="D14" s="53" t="s">
        <v>243</v>
      </c>
      <c r="E14" s="53" t="s">
        <v>232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17.2</v>
      </c>
    </row>
    <row r="15" spans="2:21">
      <c r="B15" s="53">
        <v>7</v>
      </c>
      <c r="C15" s="4" t="s">
        <v>133</v>
      </c>
      <c r="D15" s="53" t="s">
        <v>121</v>
      </c>
      <c r="E15" s="53" t="s">
        <v>227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17.117808219178084</v>
      </c>
    </row>
    <row r="16" spans="2:21">
      <c r="B16" s="53">
        <v>8</v>
      </c>
      <c r="C16" s="4" t="s">
        <v>134</v>
      </c>
      <c r="D16" s="53" t="s">
        <v>121</v>
      </c>
      <c r="E16" s="53" t="s">
        <v>233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16.865753424657534</v>
      </c>
    </row>
    <row r="17" spans="2:15">
      <c r="B17" s="53">
        <v>9</v>
      </c>
      <c r="C17" s="4" t="s">
        <v>136</v>
      </c>
      <c r="D17" s="53" t="s">
        <v>121</v>
      </c>
      <c r="E17" s="53" t="s">
        <v>228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16.698630136986303</v>
      </c>
    </row>
    <row r="18" spans="2:15">
      <c r="B18" s="70">
        <v>10</v>
      </c>
      <c r="C18" s="71" t="s">
        <v>138</v>
      </c>
      <c r="D18" s="70" t="s">
        <v>121</v>
      </c>
      <c r="E18" s="70" t="s">
        <v>227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16.613698630136987</v>
      </c>
    </row>
    <row r="19" spans="2:15">
      <c r="B19" s="53">
        <v>11</v>
      </c>
      <c r="C19" s="4" t="s">
        <v>139</v>
      </c>
      <c r="D19" s="53" t="s">
        <v>121</v>
      </c>
      <c r="E19" s="53" t="s">
        <v>228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16.361643835616437</v>
      </c>
    </row>
    <row r="20" spans="2:15">
      <c r="B20" s="53">
        <v>12</v>
      </c>
      <c r="C20" s="4" t="s">
        <v>140</v>
      </c>
      <c r="D20" s="53" t="s">
        <v>121</v>
      </c>
      <c r="E20" s="53" t="s">
        <v>232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16.284931506849315</v>
      </c>
    </row>
    <row r="21" spans="2:15">
      <c r="B21" s="53">
        <v>13</v>
      </c>
      <c r="C21" s="4" t="s">
        <v>142</v>
      </c>
      <c r="D21" s="53" t="s">
        <v>121</v>
      </c>
      <c r="E21" s="53" t="s">
        <v>233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16.2</v>
      </c>
    </row>
    <row r="22" spans="2:15">
      <c r="B22" s="53">
        <v>14</v>
      </c>
      <c r="C22" s="4" t="s">
        <v>144</v>
      </c>
      <c r="D22" s="53" t="s">
        <v>121</v>
      </c>
      <c r="E22" s="53" t="s">
        <v>229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15.531506849315068</v>
      </c>
      <c r="M22" s="68" t="s">
        <v>225</v>
      </c>
      <c r="N22" s="68" t="s">
        <v>220</v>
      </c>
    </row>
    <row r="23" spans="2:15">
      <c r="B23" s="70">
        <v>15</v>
      </c>
      <c r="C23" s="71" t="s">
        <v>128</v>
      </c>
      <c r="D23" s="70" t="s">
        <v>243</v>
      </c>
      <c r="E23" s="70" t="s">
        <v>227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15.531506849315068</v>
      </c>
      <c r="L23" s="4" t="s">
        <v>121</v>
      </c>
      <c r="M23" s="4">
        <f>COUNTIF($D$9:$D$950,$L23)</f>
        <v>71</v>
      </c>
      <c r="N23" s="73">
        <f>SUMIF($D$9:$D$950,L23,$G$9:$G$950)</f>
        <v>8227</v>
      </c>
    </row>
    <row r="24" spans="2:15">
      <c r="B24" s="53">
        <v>16</v>
      </c>
      <c r="C24" s="4" t="s">
        <v>137</v>
      </c>
      <c r="D24" s="53" t="s">
        <v>121</v>
      </c>
      <c r="E24" s="53" t="s">
        <v>229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15.284931506849315</v>
      </c>
      <c r="L24" s="4" t="s">
        <v>244</v>
      </c>
      <c r="M24" s="4">
        <f>COUNTIF($D$9:$D$950,$L24)</f>
        <v>9</v>
      </c>
      <c r="N24" s="73">
        <f>SUMIF($D$9:$D$950,L24,$G$9:$G$950)</f>
        <v>1181</v>
      </c>
    </row>
    <row r="25" spans="2:15">
      <c r="B25" s="53">
        <v>17</v>
      </c>
      <c r="C25" s="4" t="s">
        <v>146</v>
      </c>
      <c r="D25" s="53" t="s">
        <v>121</v>
      </c>
      <c r="E25" s="53" t="s">
        <v>227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14.950684931506849</v>
      </c>
      <c r="L25" s="4" t="s">
        <v>242</v>
      </c>
      <c r="M25" s="4">
        <f>COUNTIF($D$9:$D$950,$L25)</f>
        <v>13</v>
      </c>
      <c r="N25" s="73">
        <f>SUMIF($D$9:$D$950,L25,$G$9:$G$950)</f>
        <v>1484</v>
      </c>
    </row>
    <row r="26" spans="2:15">
      <c r="B26" s="53">
        <v>18</v>
      </c>
      <c r="C26" s="4" t="s">
        <v>147</v>
      </c>
      <c r="D26" s="53" t="s">
        <v>121</v>
      </c>
      <c r="E26" s="53" t="s">
        <v>228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14.613698630136986</v>
      </c>
      <c r="L26" s="3" t="s">
        <v>243</v>
      </c>
      <c r="M26" s="3">
        <f>COUNTIF($D$9:$D$950,$L26)</f>
        <v>7</v>
      </c>
      <c r="N26" s="74">
        <f>SUMIF($D$9:$D$950,L26,$G$9:$G$950)</f>
        <v>421</v>
      </c>
    </row>
    <row r="27" spans="2:15">
      <c r="B27" s="53">
        <v>19</v>
      </c>
      <c r="C27" s="4" t="s">
        <v>148</v>
      </c>
      <c r="D27" s="53" t="s">
        <v>121</v>
      </c>
      <c r="E27" s="53" t="s">
        <v>227</v>
      </c>
      <c r="F27" s="77">
        <v>39052</v>
      </c>
      <c r="G27" s="53">
        <v>117</v>
      </c>
      <c r="H27" s="53" t="s">
        <v>122</v>
      </c>
      <c r="I27" s="53" t="s">
        <v>239</v>
      </c>
      <c r="J27" s="69">
        <f t="shared" ca="1" si="0"/>
        <v>14.531506849315068</v>
      </c>
      <c r="L27" s="4" t="s">
        <v>6</v>
      </c>
      <c r="M27" s="4">
        <f>SUM(M23:M26)</f>
        <v>100</v>
      </c>
      <c r="N27" s="73">
        <f>SUM(N23:N26)</f>
        <v>11313</v>
      </c>
    </row>
    <row r="28" spans="2:15">
      <c r="B28" s="70">
        <v>20</v>
      </c>
      <c r="C28" s="71" t="s">
        <v>149</v>
      </c>
      <c r="D28" s="70" t="s">
        <v>121</v>
      </c>
      <c r="E28" s="70" t="s">
        <v>227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14.531506849315068</v>
      </c>
    </row>
    <row r="29" spans="2:15">
      <c r="B29" s="53">
        <v>21</v>
      </c>
      <c r="C29" s="4" t="s">
        <v>151</v>
      </c>
      <c r="D29" s="53" t="s">
        <v>121</v>
      </c>
      <c r="E29" s="53" t="s">
        <v>227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14.446575342465753</v>
      </c>
      <c r="L29" s="64" t="s">
        <v>226</v>
      </c>
      <c r="M29" s="3"/>
      <c r="N29" s="3"/>
      <c r="O29" s="3"/>
    </row>
    <row r="30" spans="2:15">
      <c r="B30" s="53">
        <v>22</v>
      </c>
      <c r="C30" s="4" t="s">
        <v>152</v>
      </c>
      <c r="D30" s="53" t="s">
        <v>121</v>
      </c>
      <c r="E30" s="53" t="s">
        <v>228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14.2</v>
      </c>
    </row>
    <row r="31" spans="2:15">
      <c r="B31" s="53">
        <v>23</v>
      </c>
      <c r="C31" s="4" t="s">
        <v>154</v>
      </c>
      <c r="D31" s="53" t="s">
        <v>121</v>
      </c>
      <c r="E31" s="53" t="s">
        <v>232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14.117808219178082</v>
      </c>
    </row>
    <row r="32" spans="2:15">
      <c r="B32" s="53">
        <v>24</v>
      </c>
      <c r="C32" s="4" t="s">
        <v>155</v>
      </c>
      <c r="D32" s="53" t="s">
        <v>244</v>
      </c>
      <c r="E32" s="53" t="s">
        <v>227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13.950684931506849</v>
      </c>
    </row>
    <row r="33" spans="2:14">
      <c r="B33" s="53">
        <v>25</v>
      </c>
      <c r="C33" s="4" t="s">
        <v>156</v>
      </c>
      <c r="D33" s="53" t="s">
        <v>121</v>
      </c>
      <c r="E33" s="53" t="s">
        <v>228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13.865753424657534</v>
      </c>
    </row>
    <row r="34" spans="2:14">
      <c r="B34" s="70">
        <v>26</v>
      </c>
      <c r="C34" s="71" t="s">
        <v>158</v>
      </c>
      <c r="D34" s="70" t="s">
        <v>121</v>
      </c>
      <c r="E34" s="70" t="s">
        <v>232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13.531506849315068</v>
      </c>
    </row>
    <row r="35" spans="2:14">
      <c r="B35" s="53">
        <v>27</v>
      </c>
      <c r="C35" s="4" t="s">
        <v>149</v>
      </c>
      <c r="D35" s="53" t="s">
        <v>242</v>
      </c>
      <c r="E35" s="53" t="s">
        <v>232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13.361643835616439</v>
      </c>
    </row>
    <row r="36" spans="2:14">
      <c r="B36" s="53">
        <v>28</v>
      </c>
      <c r="C36" s="4" t="s">
        <v>159</v>
      </c>
      <c r="D36" s="53" t="s">
        <v>121</v>
      </c>
      <c r="E36" s="53" t="s">
        <v>233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13.03013698630137</v>
      </c>
    </row>
    <row r="37" spans="2:14">
      <c r="B37" s="53">
        <v>29</v>
      </c>
      <c r="C37" s="4" t="s">
        <v>161</v>
      </c>
      <c r="D37" s="53" t="s">
        <v>121</v>
      </c>
      <c r="E37" s="53" t="s">
        <v>229</v>
      </c>
      <c r="F37" s="77">
        <v>39630</v>
      </c>
      <c r="G37" s="53">
        <v>60</v>
      </c>
      <c r="H37" s="53" t="s">
        <v>122</v>
      </c>
      <c r="I37" s="53" t="s">
        <v>240</v>
      </c>
      <c r="J37" s="69">
        <f t="shared" ca="1" si="0"/>
        <v>12.947945205479453</v>
      </c>
    </row>
    <row r="38" spans="2:14">
      <c r="B38" s="53">
        <v>30</v>
      </c>
      <c r="C38" s="4" t="s">
        <v>162</v>
      </c>
      <c r="D38" s="53" t="s">
        <v>121</v>
      </c>
      <c r="E38" s="53" t="s">
        <v>227</v>
      </c>
      <c r="F38" s="77">
        <v>39753</v>
      </c>
      <c r="G38" s="53">
        <v>119</v>
      </c>
      <c r="H38" s="53" t="s">
        <v>122</v>
      </c>
      <c r="I38" s="53" t="s">
        <v>240</v>
      </c>
      <c r="J38" s="69">
        <f t="shared" ca="1" si="0"/>
        <v>12.610958904109589</v>
      </c>
    </row>
    <row r="39" spans="2:14">
      <c r="B39" s="53">
        <v>31</v>
      </c>
      <c r="C39" s="4" t="s">
        <v>163</v>
      </c>
      <c r="D39" s="53" t="s">
        <v>121</v>
      </c>
      <c r="E39" s="53" t="s">
        <v>228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12.610958904109589</v>
      </c>
    </row>
    <row r="40" spans="2:14">
      <c r="B40" s="53">
        <v>32</v>
      </c>
      <c r="C40" s="4" t="s">
        <v>164</v>
      </c>
      <c r="D40" s="53" t="s">
        <v>121</v>
      </c>
      <c r="E40" s="53" t="s">
        <v>233</v>
      </c>
      <c r="F40" s="77">
        <v>39783</v>
      </c>
      <c r="G40" s="53">
        <v>131</v>
      </c>
      <c r="H40" s="53" t="s">
        <v>122</v>
      </c>
      <c r="I40" s="53" t="s">
        <v>239</v>
      </c>
      <c r="J40" s="69">
        <f t="shared" ca="1" si="0"/>
        <v>12.528767123287672</v>
      </c>
    </row>
    <row r="41" spans="2:14">
      <c r="B41" s="53">
        <v>33</v>
      </c>
      <c r="C41" s="4" t="s">
        <v>165</v>
      </c>
      <c r="D41" s="53" t="s">
        <v>121</v>
      </c>
      <c r="E41" s="53" t="s">
        <v>227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12.528767123287672</v>
      </c>
    </row>
    <row r="42" spans="2:14">
      <c r="B42" s="53">
        <v>34</v>
      </c>
      <c r="C42" s="4" t="s">
        <v>149</v>
      </c>
      <c r="D42" s="53" t="s">
        <v>243</v>
      </c>
      <c r="E42" s="53" t="s">
        <v>227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12.528767123287672</v>
      </c>
    </row>
    <row r="43" spans="2:14">
      <c r="B43" s="70">
        <v>35</v>
      </c>
      <c r="C43" s="71" t="s">
        <v>166</v>
      </c>
      <c r="D43" s="70" t="s">
        <v>121</v>
      </c>
      <c r="E43" s="70" t="s">
        <v>227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12.528767123287672</v>
      </c>
    </row>
    <row r="44" spans="2:14">
      <c r="B44" s="53">
        <v>36</v>
      </c>
      <c r="C44" s="4" t="s">
        <v>167</v>
      </c>
      <c r="D44" s="53" t="s">
        <v>244</v>
      </c>
      <c r="E44" s="53" t="s">
        <v>227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12.443835616438356</v>
      </c>
      <c r="M44" s="68" t="s">
        <v>225</v>
      </c>
      <c r="N44" s="68" t="str">
        <f>N22</f>
        <v>Habitaciones</v>
      </c>
    </row>
    <row r="45" spans="2:14">
      <c r="B45" s="53">
        <v>37</v>
      </c>
      <c r="C45" s="4" t="s">
        <v>148</v>
      </c>
      <c r="D45" s="53" t="s">
        <v>242</v>
      </c>
      <c r="E45" s="53" t="s">
        <v>227</v>
      </c>
      <c r="F45" s="77">
        <v>39845</v>
      </c>
      <c r="G45" s="53">
        <v>106</v>
      </c>
      <c r="H45" s="53" t="s">
        <v>122</v>
      </c>
      <c r="I45" s="53" t="s">
        <v>239</v>
      </c>
      <c r="J45" s="69">
        <f t="shared" ca="1" si="0"/>
        <v>12.358904109589041</v>
      </c>
      <c r="L45" s="4" t="s">
        <v>227</v>
      </c>
      <c r="M45" s="4">
        <f>COUNTIF($E$9:$E$950,$L45)</f>
        <v>40</v>
      </c>
      <c r="N45" s="73">
        <f>SUMIF($E$9:$E$950,L45,$G$9:$G$950)</f>
        <v>4699</v>
      </c>
    </row>
    <row r="46" spans="2:14">
      <c r="B46" s="53">
        <v>38</v>
      </c>
      <c r="C46" s="4" t="s">
        <v>137</v>
      </c>
      <c r="D46" s="53" t="s">
        <v>242</v>
      </c>
      <c r="E46" s="53" t="s">
        <v>229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12.282191780821918</v>
      </c>
      <c r="L46" s="4" t="s">
        <v>228</v>
      </c>
      <c r="M46" s="4">
        <f>COUNTIF($E$9:$E$950,$L46)</f>
        <v>25</v>
      </c>
      <c r="N46" s="73">
        <f>SUMIF($E$9:$E$950,L46,$G$9:$G$950)</f>
        <v>2893</v>
      </c>
    </row>
    <row r="47" spans="2:14">
      <c r="B47" s="53">
        <v>39</v>
      </c>
      <c r="C47" s="4" t="s">
        <v>168</v>
      </c>
      <c r="D47" s="53" t="s">
        <v>121</v>
      </c>
      <c r="E47" s="53" t="s">
        <v>233</v>
      </c>
      <c r="F47" s="77">
        <v>39873</v>
      </c>
      <c r="G47" s="53">
        <v>103</v>
      </c>
      <c r="H47" s="53" t="s">
        <v>122</v>
      </c>
      <c r="I47" s="53" t="s">
        <v>169</v>
      </c>
      <c r="J47" s="69">
        <f t="shared" ca="1" si="0"/>
        <v>12.282191780821918</v>
      </c>
      <c r="L47" s="44" t="s">
        <v>232</v>
      </c>
      <c r="M47" s="4">
        <f>COUNTIF($E$9:$E$950,$L47)</f>
        <v>12</v>
      </c>
      <c r="N47" s="73">
        <f>SUMIF($E$9:$E$950,L47,$G$9:$G$950)</f>
        <v>1264</v>
      </c>
    </row>
    <row r="48" spans="2:14">
      <c r="B48" s="53">
        <v>40</v>
      </c>
      <c r="C48" s="4" t="s">
        <v>170</v>
      </c>
      <c r="D48" s="53" t="s">
        <v>121</v>
      </c>
      <c r="E48" s="53" t="s">
        <v>227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12.03013698630137</v>
      </c>
      <c r="L48" s="4" t="s">
        <v>233</v>
      </c>
      <c r="M48" s="4">
        <f>COUNTIF($E$9:$E$950,$L48)</f>
        <v>18</v>
      </c>
      <c r="N48" s="73">
        <f>SUMIF($E$9:$E$950,L48,$G$9:$G$950)</f>
        <v>1975</v>
      </c>
    </row>
    <row r="49" spans="2:14">
      <c r="B49" s="53">
        <v>41</v>
      </c>
      <c r="C49" s="4" t="s">
        <v>171</v>
      </c>
      <c r="D49" s="53" t="s">
        <v>121</v>
      </c>
      <c r="E49" s="53" t="s">
        <v>233</v>
      </c>
      <c r="F49" s="77">
        <v>39965</v>
      </c>
      <c r="G49" s="53">
        <v>109</v>
      </c>
      <c r="H49" s="53" t="s">
        <v>122</v>
      </c>
      <c r="I49" s="53" t="s">
        <v>171</v>
      </c>
      <c r="J49" s="69">
        <f t="shared" ca="1" si="0"/>
        <v>12.03013698630137</v>
      </c>
      <c r="L49" s="3" t="s">
        <v>229</v>
      </c>
      <c r="M49" s="3">
        <f>COUNTIF($E$9:$E$950,$L49)</f>
        <v>5</v>
      </c>
      <c r="N49" s="74">
        <f>SUMIF($E$9:$E$950,L49,$G$9:$G$950)</f>
        <v>482</v>
      </c>
    </row>
    <row r="50" spans="2:14">
      <c r="B50" s="53">
        <v>42</v>
      </c>
      <c r="C50" s="4" t="s">
        <v>172</v>
      </c>
      <c r="D50" s="53" t="s">
        <v>242</v>
      </c>
      <c r="E50" s="53" t="s">
        <v>228</v>
      </c>
      <c r="F50" s="77">
        <v>39965</v>
      </c>
      <c r="G50" s="53">
        <v>134</v>
      </c>
      <c r="H50" s="53" t="s">
        <v>122</v>
      </c>
      <c r="I50" s="53" t="s">
        <v>239</v>
      </c>
      <c r="J50" s="69">
        <f t="shared" ca="1" si="0"/>
        <v>12.03013698630137</v>
      </c>
      <c r="L50" s="4" t="s">
        <v>6</v>
      </c>
      <c r="M50" s="4">
        <f>SUM(M45:M49)</f>
        <v>100</v>
      </c>
      <c r="N50" s="73">
        <f>SUM(N45:N49)</f>
        <v>11313</v>
      </c>
    </row>
    <row r="51" spans="2:14">
      <c r="B51" s="53">
        <v>43</v>
      </c>
      <c r="C51" s="4" t="s">
        <v>157</v>
      </c>
      <c r="D51" s="53" t="s">
        <v>121</v>
      </c>
      <c r="E51" s="53" t="s">
        <v>232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11.778082191780822</v>
      </c>
    </row>
    <row r="52" spans="2:14">
      <c r="B52" s="53">
        <v>44</v>
      </c>
      <c r="C52" s="4" t="s">
        <v>173</v>
      </c>
      <c r="D52" s="53" t="s">
        <v>121</v>
      </c>
      <c r="E52" s="53" t="s">
        <v>227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11.528767123287672</v>
      </c>
    </row>
    <row r="53" spans="2:14">
      <c r="B53" s="70">
        <v>45</v>
      </c>
      <c r="C53" s="71" t="s">
        <v>140</v>
      </c>
      <c r="D53" s="70" t="s">
        <v>242</v>
      </c>
      <c r="E53" s="70" t="s">
        <v>232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11.610958904109589</v>
      </c>
    </row>
    <row r="54" spans="2:14">
      <c r="B54" s="53">
        <v>46</v>
      </c>
      <c r="C54" s="4" t="s">
        <v>174</v>
      </c>
      <c r="D54" s="53" t="s">
        <v>242</v>
      </c>
      <c r="E54" s="53" t="s">
        <v>232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11.358904109589041</v>
      </c>
    </row>
    <row r="55" spans="2:14">
      <c r="B55" s="53">
        <v>47</v>
      </c>
      <c r="C55" s="4" t="s">
        <v>136</v>
      </c>
      <c r="D55" s="53" t="s">
        <v>242</v>
      </c>
      <c r="E55" s="53" t="s">
        <v>227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11.282191780821918</v>
      </c>
    </row>
    <row r="56" spans="2:14">
      <c r="B56" s="53">
        <v>48</v>
      </c>
      <c r="C56" s="4" t="s">
        <v>175</v>
      </c>
      <c r="D56" s="53" t="s">
        <v>121</v>
      </c>
      <c r="E56" s="53" t="s">
        <v>228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11.282191780821918</v>
      </c>
    </row>
    <row r="57" spans="2:14">
      <c r="B57" s="53">
        <v>49</v>
      </c>
      <c r="C57" s="4" t="s">
        <v>176</v>
      </c>
      <c r="D57" s="53" t="s">
        <v>121</v>
      </c>
      <c r="E57" s="53" t="s">
        <v>227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10.610958904109589</v>
      </c>
    </row>
    <row r="58" spans="2:14">
      <c r="B58" s="70">
        <v>50</v>
      </c>
      <c r="C58" s="71" t="s">
        <v>177</v>
      </c>
      <c r="D58" s="70" t="s">
        <v>121</v>
      </c>
      <c r="E58" s="70" t="s">
        <v>228</v>
      </c>
      <c r="F58" s="78">
        <v>40513</v>
      </c>
      <c r="G58" s="70">
        <v>109</v>
      </c>
      <c r="H58" s="70" t="s">
        <v>122</v>
      </c>
      <c r="I58" s="70" t="s">
        <v>238</v>
      </c>
      <c r="J58" s="72">
        <f t="shared" ca="1" si="0"/>
        <v>10.528767123287672</v>
      </c>
    </row>
    <row r="59" spans="2:14">
      <c r="B59" s="53">
        <v>51</v>
      </c>
      <c r="C59" s="4" t="s">
        <v>178</v>
      </c>
      <c r="D59" s="53" t="s">
        <v>121</v>
      </c>
      <c r="E59" s="53" t="s">
        <v>228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10.282191780821918</v>
      </c>
    </row>
    <row r="60" spans="2:14">
      <c r="B60" s="53">
        <v>52</v>
      </c>
      <c r="C60" s="4" t="s">
        <v>179</v>
      </c>
      <c r="D60" s="53" t="s">
        <v>121</v>
      </c>
      <c r="E60" s="53" t="s">
        <v>228</v>
      </c>
      <c r="F60" s="77">
        <v>40634</v>
      </c>
      <c r="G60" s="53">
        <v>130</v>
      </c>
      <c r="H60" s="53" t="s">
        <v>122</v>
      </c>
      <c r="I60" s="53" t="s">
        <v>180</v>
      </c>
      <c r="J60" s="69">
        <f t="shared" ca="1" si="0"/>
        <v>10.197260273972603</v>
      </c>
    </row>
    <row r="61" spans="2:14">
      <c r="B61" s="53">
        <v>53</v>
      </c>
      <c r="C61" s="4" t="s">
        <v>181</v>
      </c>
      <c r="D61" s="53" t="s">
        <v>121</v>
      </c>
      <c r="E61" s="53" t="s">
        <v>233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10.115068493150686</v>
      </c>
    </row>
    <row r="62" spans="2:14">
      <c r="B62" s="53">
        <v>54</v>
      </c>
      <c r="C62" s="4" t="s">
        <v>182</v>
      </c>
      <c r="D62" s="53" t="s">
        <v>121</v>
      </c>
      <c r="E62" s="53" t="s">
        <v>228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10.03013698630137</v>
      </c>
    </row>
    <row r="63" spans="2:14">
      <c r="B63" s="53">
        <v>55</v>
      </c>
      <c r="C63" s="4" t="s">
        <v>157</v>
      </c>
      <c r="D63" s="53" t="s">
        <v>242</v>
      </c>
      <c r="E63" s="53" t="s">
        <v>232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9.9479452054794528</v>
      </c>
    </row>
    <row r="64" spans="2:14">
      <c r="B64" s="53">
        <v>56</v>
      </c>
      <c r="C64" s="4" t="s">
        <v>183</v>
      </c>
      <c r="D64" s="53" t="s">
        <v>121</v>
      </c>
      <c r="E64" s="53" t="s">
        <v>227</v>
      </c>
      <c r="F64" s="77">
        <v>40784</v>
      </c>
      <c r="G64" s="53">
        <v>123</v>
      </c>
      <c r="H64" s="53" t="s">
        <v>122</v>
      </c>
      <c r="I64" s="53" t="s">
        <v>183</v>
      </c>
      <c r="J64" s="69">
        <f t="shared" ca="1" si="0"/>
        <v>9.786301369863013</v>
      </c>
    </row>
    <row r="65" spans="2:10">
      <c r="B65" s="53">
        <v>57</v>
      </c>
      <c r="C65" s="4" t="s">
        <v>184</v>
      </c>
      <c r="D65" s="53" t="s">
        <v>121</v>
      </c>
      <c r="E65" s="53" t="s">
        <v>233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9.7671232876712324</v>
      </c>
    </row>
    <row r="66" spans="2:10">
      <c r="B66" s="53">
        <v>58</v>
      </c>
      <c r="C66" s="4" t="s">
        <v>185</v>
      </c>
      <c r="D66" s="53" t="s">
        <v>121</v>
      </c>
      <c r="E66" s="53" t="s">
        <v>228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9.7452054794520553</v>
      </c>
    </row>
    <row r="67" spans="2:10">
      <c r="B67" s="53">
        <v>59</v>
      </c>
      <c r="C67" s="4" t="s">
        <v>186</v>
      </c>
      <c r="D67" s="53" t="s">
        <v>121</v>
      </c>
      <c r="E67" s="53" t="s">
        <v>228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9.6876712328767116</v>
      </c>
    </row>
    <row r="68" spans="2:10">
      <c r="B68" s="53">
        <v>60</v>
      </c>
      <c r="C68" s="4" t="s">
        <v>187</v>
      </c>
      <c r="D68" s="53" t="s">
        <v>242</v>
      </c>
      <c r="E68" s="53" t="s">
        <v>232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9.6219178082191785</v>
      </c>
    </row>
    <row r="69" spans="2:10">
      <c r="B69" s="53">
        <v>61</v>
      </c>
      <c r="C69" s="4" t="s">
        <v>189</v>
      </c>
      <c r="D69" s="53" t="s">
        <v>121</v>
      </c>
      <c r="E69" s="53" t="s">
        <v>227</v>
      </c>
      <c r="F69" s="77">
        <v>40863</v>
      </c>
      <c r="G69" s="53">
        <v>116</v>
      </c>
      <c r="H69" s="53" t="s">
        <v>122</v>
      </c>
      <c r="I69" s="53" t="s">
        <v>190</v>
      </c>
      <c r="J69" s="69">
        <f t="shared" ca="1" si="0"/>
        <v>9.5698630136986296</v>
      </c>
    </row>
    <row r="70" spans="2:10">
      <c r="B70" s="70">
        <v>62</v>
      </c>
      <c r="C70" s="71" t="s">
        <v>191</v>
      </c>
      <c r="D70" s="70" t="s">
        <v>121</v>
      </c>
      <c r="E70" s="70" t="s">
        <v>228</v>
      </c>
      <c r="F70" s="78">
        <v>40897</v>
      </c>
      <c r="G70" s="70">
        <v>129</v>
      </c>
      <c r="H70" s="70" t="s">
        <v>122</v>
      </c>
      <c r="I70" s="70" t="s">
        <v>188</v>
      </c>
      <c r="J70" s="72">
        <f t="shared" ca="1" si="0"/>
        <v>9.4767123287671229</v>
      </c>
    </row>
    <row r="71" spans="2:10">
      <c r="B71" s="53">
        <v>63</v>
      </c>
      <c r="C71" s="4" t="s">
        <v>192</v>
      </c>
      <c r="D71" s="53" t="s">
        <v>121</v>
      </c>
      <c r="E71" s="53" t="s">
        <v>227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9.3616438356164391</v>
      </c>
    </row>
    <row r="72" spans="2:10">
      <c r="B72" s="53">
        <v>64</v>
      </c>
      <c r="C72" s="4" t="s">
        <v>188</v>
      </c>
      <c r="D72" s="53" t="s">
        <v>121</v>
      </c>
      <c r="E72" s="53" t="s">
        <v>227</v>
      </c>
      <c r="F72" s="77">
        <v>41004</v>
      </c>
      <c r="G72" s="53">
        <v>110</v>
      </c>
      <c r="H72" s="53" t="s">
        <v>122</v>
      </c>
      <c r="I72" s="53" t="s">
        <v>188</v>
      </c>
      <c r="J72" s="69">
        <f t="shared" ca="1" si="0"/>
        <v>9.1835616438356169</v>
      </c>
    </row>
    <row r="73" spans="2:10">
      <c r="B73" s="53">
        <v>65</v>
      </c>
      <c r="C73" s="4" t="s">
        <v>125</v>
      </c>
      <c r="D73" s="53" t="s">
        <v>243</v>
      </c>
      <c r="E73" s="53" t="s">
        <v>233</v>
      </c>
      <c r="F73" s="77">
        <v>41113</v>
      </c>
      <c r="G73" s="53">
        <v>120</v>
      </c>
      <c r="H73" s="53" t="s">
        <v>122</v>
      </c>
      <c r="I73" s="53" t="s">
        <v>238</v>
      </c>
      <c r="J73" s="69">
        <f t="shared" ca="1" si="0"/>
        <v>8.8849315068493144</v>
      </c>
    </row>
    <row r="74" spans="2:10">
      <c r="B74" s="53">
        <v>66</v>
      </c>
      <c r="C74" s="4" t="s">
        <v>194</v>
      </c>
      <c r="D74" s="53" t="s">
        <v>121</v>
      </c>
      <c r="E74" s="53" t="s">
        <v>227</v>
      </c>
      <c r="F74" s="77">
        <v>41114</v>
      </c>
      <c r="G74" s="53">
        <f>127+28</f>
        <v>155</v>
      </c>
      <c r="H74" s="53" t="s">
        <v>122</v>
      </c>
      <c r="I74" s="53" t="s">
        <v>193</v>
      </c>
      <c r="J74" s="69">
        <f t="shared" ref="J74:J108" ca="1" si="1">(TODAY()-F74)/365</f>
        <v>8.882191780821918</v>
      </c>
    </row>
    <row r="75" spans="2:10">
      <c r="B75" s="53">
        <v>67</v>
      </c>
      <c r="C75" s="4" t="s">
        <v>195</v>
      </c>
      <c r="D75" s="53" t="s">
        <v>121</v>
      </c>
      <c r="E75" s="53" t="s">
        <v>228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8.7095890410958905</v>
      </c>
    </row>
    <row r="76" spans="2:10">
      <c r="B76" s="53">
        <v>68</v>
      </c>
      <c r="C76" s="4" t="s">
        <v>196</v>
      </c>
      <c r="D76" s="53" t="s">
        <v>121</v>
      </c>
      <c r="E76" s="53" t="s">
        <v>228</v>
      </c>
      <c r="F76" s="77">
        <v>41198</v>
      </c>
      <c r="G76" s="53">
        <v>120</v>
      </c>
      <c r="H76" s="53" t="s">
        <v>122</v>
      </c>
      <c r="I76" s="53" t="s">
        <v>196</v>
      </c>
      <c r="J76" s="69">
        <f t="shared" ca="1" si="1"/>
        <v>8.6520547945205486</v>
      </c>
    </row>
    <row r="77" spans="2:10">
      <c r="B77" s="53">
        <v>69</v>
      </c>
      <c r="C77" s="4" t="s">
        <v>197</v>
      </c>
      <c r="D77" s="53" t="s">
        <v>121</v>
      </c>
      <c r="E77" s="53" t="s">
        <v>227</v>
      </c>
      <c r="F77" s="77">
        <v>41220</v>
      </c>
      <c r="G77" s="53">
        <v>134</v>
      </c>
      <c r="H77" s="53" t="s">
        <v>198</v>
      </c>
      <c r="I77" s="53" t="s">
        <v>198</v>
      </c>
      <c r="J77" s="69">
        <f t="shared" ca="1" si="1"/>
        <v>8.5917808219178085</v>
      </c>
    </row>
    <row r="78" spans="2:10">
      <c r="B78" s="53">
        <v>70</v>
      </c>
      <c r="C78" s="4" t="s">
        <v>199</v>
      </c>
      <c r="D78" s="53" t="s">
        <v>121</v>
      </c>
      <c r="E78" s="53" t="s">
        <v>233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8.4986301369863018</v>
      </c>
    </row>
    <row r="79" spans="2:10">
      <c r="B79" s="70">
        <v>71</v>
      </c>
      <c r="C79" s="71" t="s">
        <v>200</v>
      </c>
      <c r="D79" s="70" t="s">
        <v>121</v>
      </c>
      <c r="E79" s="70" t="s">
        <v>227</v>
      </c>
      <c r="F79" s="78">
        <v>41263</v>
      </c>
      <c r="G79" s="70">
        <v>127</v>
      </c>
      <c r="H79" s="70" t="s">
        <v>122</v>
      </c>
      <c r="I79" s="70" t="s">
        <v>239</v>
      </c>
      <c r="J79" s="72">
        <f t="shared" ca="1" si="1"/>
        <v>8.4739726027397264</v>
      </c>
    </row>
    <row r="80" spans="2:10">
      <c r="B80" s="53">
        <v>72</v>
      </c>
      <c r="C80" s="4" t="s">
        <v>201</v>
      </c>
      <c r="D80" s="53" t="s">
        <v>121</v>
      </c>
      <c r="E80" s="53" t="s">
        <v>232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8.2657534246575342</v>
      </c>
    </row>
    <row r="81" spans="2:10">
      <c r="B81" s="53">
        <v>73</v>
      </c>
      <c r="C81" s="4" t="s">
        <v>202</v>
      </c>
      <c r="D81" s="53" t="s">
        <v>244</v>
      </c>
      <c r="E81" s="53" t="s">
        <v>228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7.9890410958904106</v>
      </c>
    </row>
    <row r="82" spans="2:10">
      <c r="B82" s="53">
        <v>74</v>
      </c>
      <c r="C82" s="4" t="s">
        <v>202</v>
      </c>
      <c r="D82" s="53" t="s">
        <v>243</v>
      </c>
      <c r="E82" s="53" t="s">
        <v>228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7.8219178082191778</v>
      </c>
    </row>
    <row r="83" spans="2:10">
      <c r="B83" s="53">
        <v>75</v>
      </c>
      <c r="C83" s="4" t="s">
        <v>203</v>
      </c>
      <c r="D83" s="53" t="s">
        <v>121</v>
      </c>
      <c r="E83" s="53" t="s">
        <v>233</v>
      </c>
      <c r="F83" s="77">
        <v>41549</v>
      </c>
      <c r="G83" s="53">
        <v>103</v>
      </c>
      <c r="H83" s="53" t="s">
        <v>122</v>
      </c>
      <c r="I83" s="53" t="s">
        <v>203</v>
      </c>
      <c r="J83" s="69">
        <f t="shared" ca="1" si="1"/>
        <v>7.6904109589041099</v>
      </c>
    </row>
    <row r="84" spans="2:10">
      <c r="B84" s="53">
        <f t="shared" ref="B84:B90" si="2">B83+1</f>
        <v>76</v>
      </c>
      <c r="C84" s="4" t="s">
        <v>204</v>
      </c>
      <c r="D84" s="53" t="s">
        <v>121</v>
      </c>
      <c r="E84" s="53" t="s">
        <v>233</v>
      </c>
      <c r="F84" s="77">
        <v>41570</v>
      </c>
      <c r="G84" s="53">
        <v>116</v>
      </c>
      <c r="H84" s="53" t="s">
        <v>122</v>
      </c>
      <c r="I84" s="53" t="s">
        <v>203</v>
      </c>
      <c r="J84" s="69">
        <f t="shared" ca="1" si="1"/>
        <v>7.6328767123287671</v>
      </c>
    </row>
    <row r="85" spans="2:10">
      <c r="B85" s="53">
        <f t="shared" si="2"/>
        <v>77</v>
      </c>
      <c r="C85" s="4" t="s">
        <v>231</v>
      </c>
      <c r="D85" s="53" t="s">
        <v>244</v>
      </c>
      <c r="E85" s="53" t="s">
        <v>227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7.4794520547945202</v>
      </c>
    </row>
    <row r="86" spans="2:10">
      <c r="B86" s="53">
        <f t="shared" si="2"/>
        <v>78</v>
      </c>
      <c r="C86" s="4" t="s">
        <v>205</v>
      </c>
      <c r="D86" s="53" t="s">
        <v>121</v>
      </c>
      <c r="E86" s="53" t="s">
        <v>227</v>
      </c>
      <c r="F86" s="77">
        <v>41628</v>
      </c>
      <c r="G86" s="53">
        <v>124</v>
      </c>
      <c r="H86" s="53" t="s">
        <v>122</v>
      </c>
      <c r="I86" s="53" t="s">
        <v>206</v>
      </c>
      <c r="J86" s="69">
        <f t="shared" ca="1" si="1"/>
        <v>7.4739726027397264</v>
      </c>
    </row>
    <row r="87" spans="2:10">
      <c r="B87" s="53">
        <f t="shared" si="2"/>
        <v>79</v>
      </c>
      <c r="C87" s="4" t="s">
        <v>186</v>
      </c>
      <c r="D87" s="53" t="s">
        <v>242</v>
      </c>
      <c r="E87" s="53" t="s">
        <v>228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7.4739726027397264</v>
      </c>
    </row>
    <row r="88" spans="2:10">
      <c r="B88" s="53">
        <f t="shared" si="2"/>
        <v>80</v>
      </c>
      <c r="C88" s="4" t="s">
        <v>207</v>
      </c>
      <c r="D88" s="53" t="s">
        <v>244</v>
      </c>
      <c r="E88" s="53" t="s">
        <v>227</v>
      </c>
      <c r="F88" s="77">
        <v>41628</v>
      </c>
      <c r="G88" s="53">
        <v>127</v>
      </c>
      <c r="H88" s="53" t="s">
        <v>208</v>
      </c>
      <c r="I88" s="53" t="s">
        <v>208</v>
      </c>
      <c r="J88" s="69">
        <f t="shared" ca="1" si="1"/>
        <v>7.4739726027397264</v>
      </c>
    </row>
    <row r="89" spans="2:10">
      <c r="B89" s="53">
        <f t="shared" si="2"/>
        <v>81</v>
      </c>
      <c r="C89" s="4" t="s">
        <v>209</v>
      </c>
      <c r="D89" s="53" t="s">
        <v>121</v>
      </c>
      <c r="E89" s="53" t="s">
        <v>228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7.5013698630136982</v>
      </c>
    </row>
    <row r="90" spans="2:10">
      <c r="B90" s="70">
        <f t="shared" si="2"/>
        <v>82</v>
      </c>
      <c r="C90" s="71" t="s">
        <v>210</v>
      </c>
      <c r="D90" s="70" t="s">
        <v>121</v>
      </c>
      <c r="E90" s="70" t="s">
        <v>228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7.4739726027397264</v>
      </c>
    </row>
    <row r="91" spans="2:10">
      <c r="B91" s="53">
        <f>B90+1</f>
        <v>83</v>
      </c>
      <c r="C91" s="4" t="s">
        <v>211</v>
      </c>
      <c r="D91" s="53" t="s">
        <v>242</v>
      </c>
      <c r="E91" s="53" t="s">
        <v>233</v>
      </c>
      <c r="F91" s="77">
        <v>41683</v>
      </c>
      <c r="G91" s="53">
        <v>109</v>
      </c>
      <c r="H91" s="53" t="s">
        <v>122</v>
      </c>
      <c r="I91" s="53" t="s">
        <v>188</v>
      </c>
      <c r="J91" s="69">
        <f t="shared" ca="1" si="1"/>
        <v>7.3232876712328769</v>
      </c>
    </row>
    <row r="92" spans="2:10">
      <c r="B92" s="53">
        <f>B91+1</f>
        <v>84</v>
      </c>
      <c r="C92" s="4" t="s">
        <v>212</v>
      </c>
      <c r="D92" s="53" t="s">
        <v>242</v>
      </c>
      <c r="E92" s="53" t="s">
        <v>228</v>
      </c>
      <c r="F92" s="77">
        <v>41687</v>
      </c>
      <c r="G92" s="53">
        <v>124</v>
      </c>
      <c r="H92" s="53" t="s">
        <v>122</v>
      </c>
      <c r="I92" s="53" t="s">
        <v>188</v>
      </c>
      <c r="J92" s="69">
        <f t="shared" ca="1" si="1"/>
        <v>7.3123287671232875</v>
      </c>
    </row>
    <row r="93" spans="2:10">
      <c r="B93" s="53">
        <f>B92+1</f>
        <v>85</v>
      </c>
      <c r="C93" s="4" t="s">
        <v>213</v>
      </c>
      <c r="D93" s="53" t="s">
        <v>121</v>
      </c>
      <c r="E93" s="53" t="s">
        <v>233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7.2109589041095887</v>
      </c>
    </row>
    <row r="94" spans="2:10">
      <c r="B94" s="53">
        <v>86</v>
      </c>
      <c r="C94" s="4" t="s">
        <v>234</v>
      </c>
      <c r="D94" s="53" t="s">
        <v>121</v>
      </c>
      <c r="E94" s="53" t="s">
        <v>228</v>
      </c>
      <c r="F94" s="77">
        <v>41788</v>
      </c>
      <c r="G94" s="75">
        <v>108</v>
      </c>
      <c r="H94" s="53" t="s">
        <v>122</v>
      </c>
      <c r="I94" s="53" t="s">
        <v>193</v>
      </c>
      <c r="J94" s="69">
        <f t="shared" ca="1" si="1"/>
        <v>7.0356164383561648</v>
      </c>
    </row>
    <row r="95" spans="2:10">
      <c r="B95" s="53">
        <f>B94+1</f>
        <v>87</v>
      </c>
      <c r="C95" s="4" t="s">
        <v>235</v>
      </c>
      <c r="D95" s="53" t="s">
        <v>121</v>
      </c>
      <c r="E95" s="53" t="s">
        <v>233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6.8301369863013699</v>
      </c>
    </row>
    <row r="96" spans="2:10">
      <c r="B96" s="53">
        <f>B95+1</f>
        <v>88</v>
      </c>
      <c r="C96" s="4" t="s">
        <v>236</v>
      </c>
      <c r="D96" s="53" t="s">
        <v>121</v>
      </c>
      <c r="E96" s="53" t="s">
        <v>232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6.7287671232876711</v>
      </c>
    </row>
    <row r="97" spans="1:16">
      <c r="B97" s="53">
        <f>B96+1</f>
        <v>89</v>
      </c>
      <c r="C97" s="4" t="s">
        <v>186</v>
      </c>
      <c r="D97" s="53" t="s">
        <v>243</v>
      </c>
      <c r="E97" s="53" t="s">
        <v>228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6.7068493150684931</v>
      </c>
    </row>
    <row r="98" spans="1:16">
      <c r="B98" s="53">
        <f>B97+1</f>
        <v>90</v>
      </c>
      <c r="C98" s="4" t="s">
        <v>237</v>
      </c>
      <c r="D98" s="53" t="s">
        <v>121</v>
      </c>
      <c r="E98" s="53" t="s">
        <v>233</v>
      </c>
      <c r="F98" s="77">
        <v>41911</v>
      </c>
      <c r="G98" s="75">
        <v>104</v>
      </c>
      <c r="H98" s="53" t="s">
        <v>122</v>
      </c>
      <c r="I98" s="53" t="s">
        <v>241</v>
      </c>
      <c r="J98" s="69">
        <f t="shared" ca="1" si="1"/>
        <v>6.6986301369863011</v>
      </c>
    </row>
    <row r="99" spans="1:16">
      <c r="B99" s="53">
        <f t="shared" ref="B99:B108" si="3">B98+1</f>
        <v>91</v>
      </c>
      <c r="C99" s="4" t="s">
        <v>261</v>
      </c>
      <c r="D99" s="53" t="s">
        <v>121</v>
      </c>
      <c r="E99" s="53" t="s">
        <v>233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6.6164383561643838</v>
      </c>
    </row>
    <row r="100" spans="1:16">
      <c r="B100" s="53">
        <f t="shared" si="3"/>
        <v>92</v>
      </c>
      <c r="C100" s="4" t="s">
        <v>262</v>
      </c>
      <c r="D100" s="53" t="s">
        <v>244</v>
      </c>
      <c r="E100" s="53" t="s">
        <v>229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6.6109589041095891</v>
      </c>
    </row>
    <row r="101" spans="1:16">
      <c r="B101" s="53">
        <f t="shared" si="3"/>
        <v>93</v>
      </c>
      <c r="C101" s="4" t="s">
        <v>263</v>
      </c>
      <c r="D101" s="53" t="s">
        <v>244</v>
      </c>
      <c r="E101" s="53" t="s">
        <v>227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6.4794520547945202</v>
      </c>
    </row>
    <row r="102" spans="1:16">
      <c r="B102" s="53">
        <f t="shared" si="3"/>
        <v>94</v>
      </c>
      <c r="C102" s="4" t="s">
        <v>264</v>
      </c>
      <c r="D102" s="53" t="s">
        <v>121</v>
      </c>
      <c r="E102" s="53" t="s">
        <v>227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6.4684931506849317</v>
      </c>
    </row>
    <row r="103" spans="1:16">
      <c r="B103" s="53">
        <f t="shared" si="3"/>
        <v>95</v>
      </c>
      <c r="C103" s="4" t="s">
        <v>265</v>
      </c>
      <c r="D103" s="53" t="s">
        <v>121</v>
      </c>
      <c r="E103" s="53" t="s">
        <v>227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6.4657534246575343</v>
      </c>
    </row>
    <row r="104" spans="1:16">
      <c r="B104" s="70">
        <f t="shared" si="3"/>
        <v>96</v>
      </c>
      <c r="C104" s="71" t="s">
        <v>194</v>
      </c>
      <c r="D104" s="70" t="s">
        <v>242</v>
      </c>
      <c r="E104" s="70" t="s">
        <v>227</v>
      </c>
      <c r="F104" s="78">
        <v>42001</v>
      </c>
      <c r="G104" s="70">
        <v>136</v>
      </c>
      <c r="H104" s="70" t="s">
        <v>122</v>
      </c>
      <c r="I104" s="70" t="s">
        <v>193</v>
      </c>
      <c r="J104" s="72">
        <f t="shared" ca="1" si="1"/>
        <v>6.4520547945205475</v>
      </c>
    </row>
    <row r="105" spans="1:16">
      <c r="B105" s="53">
        <f t="shared" si="3"/>
        <v>97</v>
      </c>
      <c r="C105" s="44" t="s">
        <v>268</v>
      </c>
      <c r="D105" s="114" t="s">
        <v>244</v>
      </c>
      <c r="E105" s="53" t="s">
        <v>227</v>
      </c>
      <c r="F105" s="77">
        <v>42109</v>
      </c>
      <c r="G105" s="114">
        <v>135</v>
      </c>
      <c r="H105" s="53" t="s">
        <v>122</v>
      </c>
      <c r="I105" s="114" t="s">
        <v>206</v>
      </c>
      <c r="J105" s="69">
        <f t="shared" ca="1" si="1"/>
        <v>6.1561643835616442</v>
      </c>
    </row>
    <row r="106" spans="1:16">
      <c r="B106" s="53">
        <f t="shared" si="3"/>
        <v>98</v>
      </c>
      <c r="C106" s="4" t="s">
        <v>268</v>
      </c>
      <c r="D106" s="53" t="s">
        <v>243</v>
      </c>
      <c r="E106" s="53" t="s">
        <v>227</v>
      </c>
      <c r="F106" s="77">
        <v>42109</v>
      </c>
      <c r="G106" s="75">
        <v>28</v>
      </c>
      <c r="H106" s="53" t="s">
        <v>122</v>
      </c>
      <c r="I106" s="53" t="s">
        <v>206</v>
      </c>
      <c r="J106" s="69">
        <f t="shared" ca="1" si="1"/>
        <v>6.1561643835616442</v>
      </c>
    </row>
    <row r="107" spans="1:16">
      <c r="B107" s="53">
        <f t="shared" si="3"/>
        <v>99</v>
      </c>
      <c r="C107" s="44" t="s">
        <v>270</v>
      </c>
      <c r="D107" s="53" t="s">
        <v>244</v>
      </c>
      <c r="E107" s="53" t="s">
        <v>227</v>
      </c>
      <c r="F107" s="120">
        <v>42193</v>
      </c>
      <c r="G107" s="117">
        <v>113</v>
      </c>
      <c r="H107" s="53" t="s">
        <v>122</v>
      </c>
      <c r="I107" s="117" t="s">
        <v>143</v>
      </c>
      <c r="J107" s="118">
        <f t="shared" ca="1" si="1"/>
        <v>5.9260273972602739</v>
      </c>
    </row>
    <row r="108" spans="1:16">
      <c r="B108" s="116">
        <f t="shared" si="3"/>
        <v>100</v>
      </c>
      <c r="C108" s="3" t="s">
        <v>271</v>
      </c>
      <c r="D108" s="115" t="s">
        <v>121</v>
      </c>
      <c r="E108" s="116" t="s">
        <v>233</v>
      </c>
      <c r="F108" s="121">
        <v>42195</v>
      </c>
      <c r="G108" s="115">
        <v>108</v>
      </c>
      <c r="H108" s="116" t="s">
        <v>122</v>
      </c>
      <c r="I108" s="115" t="s">
        <v>157</v>
      </c>
      <c r="J108" s="119">
        <f t="shared" ca="1" si="1"/>
        <v>5.9205479452054792</v>
      </c>
    </row>
    <row r="109" spans="1:16">
      <c r="B109" s="53"/>
      <c r="D109" s="53"/>
      <c r="E109" s="53"/>
      <c r="F109" s="77"/>
      <c r="G109" s="75"/>
      <c r="H109" s="53"/>
      <c r="I109" s="53"/>
      <c r="J109" s="69"/>
    </row>
    <row r="110" spans="1:16">
      <c r="A110" s="54"/>
      <c r="B110" s="54"/>
      <c r="C110" s="54"/>
      <c r="D110" s="54"/>
      <c r="E110" s="54"/>
      <c r="F110" s="54"/>
      <c r="G110" s="56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>
      <c r="A111" s="54"/>
      <c r="B111" s="54"/>
      <c r="C111" s="54"/>
      <c r="D111" s="54"/>
      <c r="E111" s="54"/>
      <c r="F111" s="54"/>
      <c r="G111" s="55"/>
      <c r="H111" s="54"/>
      <c r="I111" s="54"/>
      <c r="J111" s="54"/>
      <c r="K111" s="54"/>
      <c r="L111" s="54"/>
      <c r="M111" s="54"/>
      <c r="N111" s="54"/>
      <c r="O111" s="54"/>
      <c r="P111" s="54"/>
    </row>
    <row r="112" spans="1:16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</row>
    <row r="113" spans="1:16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</row>
    <row r="114" spans="1:16">
      <c r="A114" s="54"/>
      <c r="B114" s="54"/>
      <c r="C114" s="54"/>
      <c r="D114" s="54"/>
      <c r="E114" s="54"/>
      <c r="F114" s="54"/>
      <c r="G114" s="57"/>
      <c r="H114" s="54"/>
      <c r="I114" s="54"/>
      <c r="J114" s="54"/>
      <c r="K114" s="54"/>
      <c r="L114" s="54"/>
      <c r="M114" s="54"/>
      <c r="N114" s="54"/>
      <c r="O114" s="54"/>
      <c r="P114" s="54"/>
    </row>
    <row r="115" spans="1:16">
      <c r="A115" s="54"/>
      <c r="B115" s="54"/>
      <c r="C115" s="54"/>
      <c r="D115" s="54"/>
      <c r="E115" s="54"/>
      <c r="F115" s="54"/>
      <c r="G115" s="56"/>
      <c r="H115" s="54"/>
      <c r="I115" s="54"/>
      <c r="J115" s="54"/>
      <c r="K115" s="54"/>
      <c r="L115" s="54"/>
      <c r="M115" s="54"/>
      <c r="N115" s="54"/>
      <c r="O115" s="54"/>
      <c r="P115" s="54"/>
    </row>
    <row r="116" spans="1:16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</row>
    <row r="117" spans="1:16" ht="15">
      <c r="J117" s="76"/>
    </row>
    <row r="118" spans="1:16" ht="15">
      <c r="J118" s="76"/>
    </row>
    <row r="119" spans="1:16" ht="15">
      <c r="J119" s="76"/>
    </row>
    <row r="120" spans="1:16" ht="15">
      <c r="J120" s="76"/>
    </row>
    <row r="121" spans="1:16" ht="15">
      <c r="J121" s="76"/>
    </row>
    <row r="122" spans="1:16" ht="15">
      <c r="J122" s="76"/>
    </row>
    <row r="123" spans="1:16" ht="15">
      <c r="J123" s="76"/>
    </row>
    <row r="124" spans="1:16" ht="15">
      <c r="J124" s="76"/>
    </row>
    <row r="125" spans="1:16" ht="15">
      <c r="J125" s="76"/>
    </row>
    <row r="126" spans="1:16" ht="15">
      <c r="J126" s="76"/>
    </row>
    <row r="127" spans="1:16" ht="15">
      <c r="J127" s="76"/>
    </row>
    <row r="128" spans="1:16"/>
    <row r="129"/>
    <row r="130"/>
    <row r="131"/>
    <row r="132"/>
    <row r="133"/>
    <row r="134"/>
    <row r="135"/>
    <row r="136"/>
    <row r="137"/>
    <row r="138"/>
    <row r="139"/>
    <row r="140"/>
    <row r="14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Andres Oliva</cp:lastModifiedBy>
  <cp:lastPrinted>2015-04-21T16:56:20Z</cp:lastPrinted>
  <dcterms:created xsi:type="dcterms:W3CDTF">2014-01-21T23:41:47Z</dcterms:created>
  <dcterms:modified xsi:type="dcterms:W3CDTF">2021-06-09T22:27:29Z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167491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